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4\Desktop\ファイル類（リンク削除）\"/>
    </mc:Choice>
  </mc:AlternateContent>
  <bookViews>
    <workbookView xWindow="0" yWindow="0" windowWidth="20490" windowHeight="7230"/>
  </bookViews>
  <sheets>
    <sheet name="使い方" sheetId="7" r:id="rId1"/>
    <sheet name="金融機関マスタ" sheetId="6" r:id="rId2"/>
    <sheet name="抵当権者情報" sheetId="5" r:id="rId3"/>
    <sheet name="長期借入情報" sheetId="1" r:id="rId4"/>
    <sheet name="短期借入情報" sheetId="10" r:id="rId5"/>
    <sheet name="借入金（長期）" sheetId="2" r:id="rId6"/>
    <sheet name="借入金（短期＆手形）" sheetId="4" r:id="rId7"/>
    <sheet name="借入金（リース）" sheetId="3" r:id="rId8"/>
    <sheet name="借換シミュレーション" sheetId="8" r:id="rId9"/>
  </sheets>
  <definedNames>
    <definedName name="_xlnm.Print_Area" localSheetId="7">'借入金（リース）'!$A$1:$AE$27</definedName>
    <definedName name="_xlnm.Print_Area" localSheetId="6">'借入金（短期＆手形）'!$A$1:$BE$26</definedName>
    <definedName name="_xlnm.Print_Area" localSheetId="5">'借入金（長期）'!$A$1:$BF$25</definedName>
    <definedName name="_xlnm.Print_Area" localSheetId="4">短期借入情報!$A$1:$Y$24</definedName>
    <definedName name="_xlnm.Print_Area" localSheetId="3">長期借入情報!$A$1:$Y$24</definedName>
    <definedName name="_xlnm.Print_Titles" localSheetId="7">'借入金（リース）'!$1:$2</definedName>
    <definedName name="_xlnm.Print_Titles" localSheetId="6">'借入金（短期＆手形）'!$1:$26</definedName>
    <definedName name="_xlnm.Print_Titles" localSheetId="5">'借入金（長期）'!$1:$2</definedName>
    <definedName name="_xlnm.Print_Titles" localSheetId="4">短期借入情報!$1:$4</definedName>
    <definedName name="_xlnm.Print_Titles" localSheetId="3">長期借入情報!$1:$4</definedName>
    <definedName name="t_t借換えシミュレーション">借換シミュレーション!$A$5:$W$12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6" i="8"/>
  <c r="B7" i="8"/>
  <c r="C7" i="8"/>
  <c r="D7" i="8"/>
  <c r="E7" i="8"/>
  <c r="F7" i="8"/>
  <c r="G7" i="8"/>
  <c r="H7" i="8"/>
  <c r="I7" i="8"/>
  <c r="K7" i="8"/>
  <c r="L7" i="8"/>
  <c r="M7" i="8"/>
  <c r="N7" i="8"/>
  <c r="B8" i="8"/>
  <c r="C8" i="8"/>
  <c r="D8" i="8"/>
  <c r="E8" i="8"/>
  <c r="F8" i="8"/>
  <c r="G8" i="8"/>
  <c r="H8" i="8"/>
  <c r="I8" i="8"/>
  <c r="K8" i="8"/>
  <c r="L8" i="8"/>
  <c r="M8" i="8"/>
  <c r="N8" i="8"/>
  <c r="B9" i="8"/>
  <c r="C9" i="8"/>
  <c r="D9" i="8"/>
  <c r="E9" i="8"/>
  <c r="F9" i="8"/>
  <c r="G9" i="8"/>
  <c r="H9" i="8"/>
  <c r="I9" i="8"/>
  <c r="K9" i="8"/>
  <c r="L9" i="8"/>
  <c r="M9" i="8"/>
  <c r="N9" i="8"/>
  <c r="B10" i="8"/>
  <c r="C10" i="8"/>
  <c r="D10" i="8"/>
  <c r="E10" i="8"/>
  <c r="F10" i="8"/>
  <c r="G10" i="8"/>
  <c r="H10" i="8"/>
  <c r="I10" i="8"/>
  <c r="K10" i="8"/>
  <c r="L10" i="8"/>
  <c r="M10" i="8"/>
  <c r="N10" i="8"/>
  <c r="B11" i="8"/>
  <c r="C11" i="8"/>
  <c r="D11" i="8"/>
  <c r="E11" i="8"/>
  <c r="F11" i="8"/>
  <c r="G11" i="8"/>
  <c r="H11" i="8"/>
  <c r="I11" i="8"/>
  <c r="K11" i="8"/>
  <c r="L11" i="8"/>
  <c r="M11" i="8"/>
  <c r="N11" i="8"/>
  <c r="B12" i="8"/>
  <c r="C12" i="8"/>
  <c r="D12" i="8"/>
  <c r="E12" i="8"/>
  <c r="F12" i="8"/>
  <c r="G12" i="8"/>
  <c r="H12" i="8"/>
  <c r="I12" i="8"/>
  <c r="K12" i="8"/>
  <c r="L12" i="8"/>
  <c r="M12" i="8"/>
  <c r="N12" i="8"/>
  <c r="B13" i="8"/>
  <c r="C13" i="8"/>
  <c r="D13" i="8"/>
  <c r="E13" i="8"/>
  <c r="F13" i="8"/>
  <c r="G13" i="8"/>
  <c r="H13" i="8"/>
  <c r="I13" i="8"/>
  <c r="K13" i="8"/>
  <c r="L13" i="8"/>
  <c r="M13" i="8"/>
  <c r="N13" i="8"/>
  <c r="B14" i="8"/>
  <c r="C14" i="8"/>
  <c r="D14" i="8"/>
  <c r="E14" i="8"/>
  <c r="F14" i="8"/>
  <c r="G14" i="8"/>
  <c r="H14" i="8"/>
  <c r="I14" i="8"/>
  <c r="K14" i="8"/>
  <c r="L14" i="8"/>
  <c r="M14" i="8"/>
  <c r="N14" i="8"/>
  <c r="B15" i="8"/>
  <c r="C15" i="8"/>
  <c r="D15" i="8"/>
  <c r="E15" i="8"/>
  <c r="F15" i="8"/>
  <c r="G15" i="8"/>
  <c r="H15" i="8"/>
  <c r="I15" i="8"/>
  <c r="K15" i="8"/>
  <c r="L15" i="8"/>
  <c r="M15" i="8"/>
  <c r="N15" i="8"/>
  <c r="B16" i="8"/>
  <c r="C16" i="8"/>
  <c r="D16" i="8"/>
  <c r="E16" i="8"/>
  <c r="F16" i="8"/>
  <c r="G16" i="8"/>
  <c r="H16" i="8"/>
  <c r="I16" i="8"/>
  <c r="K16" i="8"/>
  <c r="L16" i="8"/>
  <c r="M16" i="8"/>
  <c r="N16" i="8"/>
  <c r="B17" i="8"/>
  <c r="C17" i="8"/>
  <c r="D17" i="8"/>
  <c r="E17" i="8"/>
  <c r="F17" i="8"/>
  <c r="G17" i="8"/>
  <c r="H17" i="8"/>
  <c r="I17" i="8"/>
  <c r="K17" i="8"/>
  <c r="L17" i="8"/>
  <c r="M17" i="8"/>
  <c r="N17" i="8"/>
  <c r="B18" i="8"/>
  <c r="C18" i="8"/>
  <c r="D18" i="8"/>
  <c r="E18" i="8"/>
  <c r="F18" i="8"/>
  <c r="G18" i="8"/>
  <c r="H18" i="8"/>
  <c r="I18" i="8"/>
  <c r="K18" i="8"/>
  <c r="L18" i="8"/>
  <c r="M18" i="8"/>
  <c r="N18" i="8"/>
  <c r="B19" i="8"/>
  <c r="C19" i="8"/>
  <c r="D19" i="8"/>
  <c r="E19" i="8"/>
  <c r="F19" i="8"/>
  <c r="G19" i="8"/>
  <c r="H19" i="8"/>
  <c r="I19" i="8"/>
  <c r="K19" i="8"/>
  <c r="L19" i="8"/>
  <c r="M19" i="8"/>
  <c r="N19" i="8"/>
  <c r="B20" i="8"/>
  <c r="C20" i="8"/>
  <c r="D20" i="8"/>
  <c r="E20" i="8"/>
  <c r="F20" i="8"/>
  <c r="G20" i="8"/>
  <c r="H20" i="8"/>
  <c r="I20" i="8"/>
  <c r="K20" i="8"/>
  <c r="L20" i="8"/>
  <c r="M20" i="8"/>
  <c r="N20" i="8"/>
  <c r="B21" i="8"/>
  <c r="C21" i="8"/>
  <c r="D21" i="8"/>
  <c r="E21" i="8"/>
  <c r="F21" i="8"/>
  <c r="G21" i="8"/>
  <c r="H21" i="8"/>
  <c r="I21" i="8"/>
  <c r="K21" i="8"/>
  <c r="L21" i="8"/>
  <c r="M21" i="8"/>
  <c r="N21" i="8"/>
  <c r="B22" i="8"/>
  <c r="C22" i="8"/>
  <c r="D22" i="8"/>
  <c r="E22" i="8"/>
  <c r="F22" i="8"/>
  <c r="G22" i="8"/>
  <c r="H22" i="8"/>
  <c r="I22" i="8"/>
  <c r="K22" i="8"/>
  <c r="L22" i="8"/>
  <c r="M22" i="8"/>
  <c r="N22" i="8"/>
  <c r="B23" i="8"/>
  <c r="C23" i="8"/>
  <c r="D23" i="8"/>
  <c r="E23" i="8"/>
  <c r="F23" i="8"/>
  <c r="G23" i="8"/>
  <c r="H23" i="8"/>
  <c r="I23" i="8"/>
  <c r="K23" i="8"/>
  <c r="L23" i="8"/>
  <c r="M23" i="8"/>
  <c r="N23" i="8"/>
  <c r="B24" i="8"/>
  <c r="C24" i="8"/>
  <c r="D24" i="8"/>
  <c r="E24" i="8"/>
  <c r="F24" i="8"/>
  <c r="G24" i="8"/>
  <c r="H24" i="8"/>
  <c r="I24" i="8"/>
  <c r="K24" i="8"/>
  <c r="L24" i="8"/>
  <c r="M24" i="8"/>
  <c r="N24" i="8"/>
  <c r="B25" i="8"/>
  <c r="C25" i="8"/>
  <c r="D25" i="8"/>
  <c r="E25" i="8"/>
  <c r="F25" i="8"/>
  <c r="G25" i="8"/>
  <c r="H25" i="8"/>
  <c r="I25" i="8"/>
  <c r="K25" i="8"/>
  <c r="L25" i="8"/>
  <c r="M25" i="8"/>
  <c r="N25" i="8"/>
  <c r="N6" i="8"/>
  <c r="M6" i="8"/>
  <c r="K6" i="8"/>
  <c r="L6" i="8"/>
  <c r="I6" i="8"/>
  <c r="H6" i="8"/>
  <c r="F5" i="2"/>
  <c r="D6" i="8"/>
  <c r="E6" i="8"/>
  <c r="F6" i="8"/>
  <c r="G6" i="8"/>
  <c r="B6" i="8"/>
  <c r="C6" i="8"/>
  <c r="B5" i="2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I5" i="4"/>
  <c r="H5" i="4"/>
  <c r="G5" i="4"/>
  <c r="F5" i="4"/>
  <c r="E5" i="4"/>
  <c r="D5" i="4"/>
  <c r="C5" i="4"/>
  <c r="I25" i="4"/>
  <c r="B5" i="4"/>
  <c r="E25" i="4"/>
  <c r="BF25" i="4"/>
  <c r="BB25" i="4"/>
  <c r="AX25" i="4"/>
  <c r="AT25" i="4"/>
  <c r="AP25" i="4"/>
  <c r="AL25" i="4"/>
  <c r="AH25" i="4"/>
  <c r="AD25" i="4"/>
  <c r="Z25" i="4"/>
  <c r="V25" i="4"/>
  <c r="R25" i="4"/>
  <c r="N25" i="4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H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5" i="2"/>
  <c r="I25" i="2"/>
  <c r="G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5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M5" i="4"/>
  <c r="J7" i="3"/>
  <c r="L7" i="3"/>
  <c r="N7" i="3"/>
  <c r="P7" i="3"/>
  <c r="R7" i="3"/>
  <c r="T7" i="3"/>
  <c r="V7" i="3"/>
  <c r="X7" i="3"/>
  <c r="Z7" i="3"/>
  <c r="AB7" i="3"/>
  <c r="AD7" i="3"/>
  <c r="AF7" i="3"/>
  <c r="J8" i="3"/>
  <c r="L8" i="3"/>
  <c r="N8" i="3"/>
  <c r="P8" i="3"/>
  <c r="R8" i="3"/>
  <c r="T8" i="3"/>
  <c r="V8" i="3"/>
  <c r="X8" i="3"/>
  <c r="Z8" i="3"/>
  <c r="AB8" i="3"/>
  <c r="AD8" i="3"/>
  <c r="AF8" i="3"/>
  <c r="J9" i="3"/>
  <c r="L9" i="3"/>
  <c r="N9" i="3"/>
  <c r="P9" i="3"/>
  <c r="R9" i="3"/>
  <c r="T9" i="3"/>
  <c r="V9" i="3"/>
  <c r="X9" i="3"/>
  <c r="Z9" i="3"/>
  <c r="AB9" i="3"/>
  <c r="AD9" i="3"/>
  <c r="AF9" i="3"/>
  <c r="J10" i="3"/>
  <c r="L10" i="3"/>
  <c r="N10" i="3"/>
  <c r="P10" i="3"/>
  <c r="R10" i="3"/>
  <c r="T10" i="3"/>
  <c r="V10" i="3"/>
  <c r="X10" i="3"/>
  <c r="Z10" i="3"/>
  <c r="AB10" i="3"/>
  <c r="AD10" i="3"/>
  <c r="AF10" i="3"/>
  <c r="J11" i="3"/>
  <c r="L11" i="3"/>
  <c r="N11" i="3"/>
  <c r="P11" i="3"/>
  <c r="R11" i="3"/>
  <c r="T11" i="3"/>
  <c r="V11" i="3"/>
  <c r="X11" i="3"/>
  <c r="Z11" i="3"/>
  <c r="AB11" i="3"/>
  <c r="AD11" i="3"/>
  <c r="AF11" i="3"/>
  <c r="J12" i="3"/>
  <c r="L12" i="3"/>
  <c r="N12" i="3"/>
  <c r="P12" i="3"/>
  <c r="R12" i="3"/>
  <c r="T12" i="3"/>
  <c r="V12" i="3"/>
  <c r="X12" i="3"/>
  <c r="Z12" i="3"/>
  <c r="AB12" i="3"/>
  <c r="AD12" i="3"/>
  <c r="AF12" i="3"/>
  <c r="J13" i="3"/>
  <c r="L13" i="3"/>
  <c r="N13" i="3"/>
  <c r="P13" i="3"/>
  <c r="R13" i="3"/>
  <c r="T13" i="3"/>
  <c r="V13" i="3"/>
  <c r="X13" i="3"/>
  <c r="Z13" i="3"/>
  <c r="AB13" i="3"/>
  <c r="AD13" i="3"/>
  <c r="AF13" i="3"/>
  <c r="J14" i="3"/>
  <c r="L14" i="3"/>
  <c r="N14" i="3"/>
  <c r="P14" i="3"/>
  <c r="R14" i="3"/>
  <c r="T14" i="3"/>
  <c r="V14" i="3"/>
  <c r="X14" i="3"/>
  <c r="Z14" i="3"/>
  <c r="AB14" i="3"/>
  <c r="AD14" i="3"/>
  <c r="AF14" i="3"/>
  <c r="J15" i="3"/>
  <c r="L15" i="3"/>
  <c r="N15" i="3"/>
  <c r="P15" i="3"/>
  <c r="R15" i="3"/>
  <c r="T15" i="3"/>
  <c r="V15" i="3"/>
  <c r="X15" i="3"/>
  <c r="Z15" i="3"/>
  <c r="AB15" i="3"/>
  <c r="AD15" i="3"/>
  <c r="AF15" i="3"/>
  <c r="J16" i="3"/>
  <c r="L16" i="3"/>
  <c r="N16" i="3"/>
  <c r="P16" i="3"/>
  <c r="R16" i="3"/>
  <c r="T16" i="3"/>
  <c r="V16" i="3"/>
  <c r="X16" i="3"/>
  <c r="Z16" i="3"/>
  <c r="AB16" i="3"/>
  <c r="AD16" i="3"/>
  <c r="AF16" i="3"/>
  <c r="J17" i="3"/>
  <c r="L17" i="3"/>
  <c r="N17" i="3"/>
  <c r="P17" i="3"/>
  <c r="R17" i="3"/>
  <c r="T17" i="3"/>
  <c r="V17" i="3"/>
  <c r="X17" i="3"/>
  <c r="Z17" i="3"/>
  <c r="AB17" i="3"/>
  <c r="AD17" i="3"/>
  <c r="AF17" i="3"/>
  <c r="J18" i="3"/>
  <c r="L18" i="3"/>
  <c r="N18" i="3"/>
  <c r="P18" i="3"/>
  <c r="R18" i="3"/>
  <c r="T18" i="3"/>
  <c r="V18" i="3"/>
  <c r="X18" i="3"/>
  <c r="Z18" i="3"/>
  <c r="AB18" i="3"/>
  <c r="AD18" i="3"/>
  <c r="AF18" i="3"/>
  <c r="J19" i="3"/>
  <c r="L19" i="3"/>
  <c r="N19" i="3"/>
  <c r="P19" i="3"/>
  <c r="R19" i="3"/>
  <c r="T19" i="3"/>
  <c r="V19" i="3"/>
  <c r="X19" i="3"/>
  <c r="Z19" i="3"/>
  <c r="AB19" i="3"/>
  <c r="AD19" i="3"/>
  <c r="AF19" i="3"/>
  <c r="J20" i="3"/>
  <c r="L20" i="3"/>
  <c r="N20" i="3"/>
  <c r="P20" i="3"/>
  <c r="R20" i="3"/>
  <c r="T20" i="3"/>
  <c r="V20" i="3"/>
  <c r="X20" i="3"/>
  <c r="Z20" i="3"/>
  <c r="AB20" i="3"/>
  <c r="AD20" i="3"/>
  <c r="AF20" i="3"/>
  <c r="J21" i="3"/>
  <c r="L21" i="3"/>
  <c r="N21" i="3"/>
  <c r="P21" i="3"/>
  <c r="R21" i="3"/>
  <c r="T21" i="3"/>
  <c r="V21" i="3"/>
  <c r="X21" i="3"/>
  <c r="Z21" i="3"/>
  <c r="AB21" i="3"/>
  <c r="AD21" i="3"/>
  <c r="AF21" i="3"/>
  <c r="J22" i="3"/>
  <c r="L22" i="3"/>
  <c r="N22" i="3"/>
  <c r="P22" i="3"/>
  <c r="R22" i="3"/>
  <c r="T22" i="3"/>
  <c r="V22" i="3"/>
  <c r="X22" i="3"/>
  <c r="Z22" i="3"/>
  <c r="AB22" i="3"/>
  <c r="AD22" i="3"/>
  <c r="AF22" i="3"/>
  <c r="J23" i="3"/>
  <c r="L23" i="3"/>
  <c r="N23" i="3"/>
  <c r="P23" i="3"/>
  <c r="R23" i="3"/>
  <c r="T23" i="3"/>
  <c r="V23" i="3"/>
  <c r="X23" i="3"/>
  <c r="Z23" i="3"/>
  <c r="AB23" i="3"/>
  <c r="AD23" i="3"/>
  <c r="AF23" i="3"/>
  <c r="J24" i="3"/>
  <c r="L24" i="3"/>
  <c r="N24" i="3"/>
  <c r="P24" i="3"/>
  <c r="R24" i="3"/>
  <c r="T24" i="3"/>
  <c r="V24" i="3"/>
  <c r="X24" i="3"/>
  <c r="Z24" i="3"/>
  <c r="AB24" i="3"/>
  <c r="AD24" i="3"/>
  <c r="AF24" i="3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L14" i="2"/>
  <c r="M14" i="2"/>
  <c r="N14" i="2"/>
  <c r="L15" i="2"/>
  <c r="M15" i="2"/>
  <c r="N15" i="2"/>
  <c r="L16" i="2"/>
  <c r="M16" i="2"/>
  <c r="N16" i="2"/>
  <c r="L17" i="2"/>
  <c r="M17" i="2"/>
  <c r="N17" i="2"/>
  <c r="L18" i="2"/>
  <c r="M18" i="2"/>
  <c r="N18" i="2"/>
  <c r="L19" i="2"/>
  <c r="M19" i="2"/>
  <c r="N19" i="2"/>
  <c r="L20" i="2"/>
  <c r="M20" i="2"/>
  <c r="N20" i="2"/>
  <c r="L21" i="2"/>
  <c r="M21" i="2"/>
  <c r="R21" i="2"/>
  <c r="N21" i="2"/>
  <c r="L22" i="2"/>
  <c r="M22" i="2"/>
  <c r="R22" i="2"/>
  <c r="N22" i="2"/>
  <c r="L23" i="2"/>
  <c r="M23" i="2"/>
  <c r="N23" i="2"/>
  <c r="L24" i="2"/>
  <c r="M24" i="2"/>
  <c r="N24" i="2"/>
  <c r="N7" i="2"/>
  <c r="N6" i="2"/>
  <c r="N5" i="2"/>
  <c r="L5" i="2"/>
  <c r="L6" i="2"/>
  <c r="L7" i="2"/>
  <c r="E25" i="2"/>
  <c r="R24" i="2"/>
  <c r="R23" i="2"/>
  <c r="R17" i="2"/>
  <c r="R13" i="2"/>
  <c r="R18" i="2"/>
  <c r="R14" i="2"/>
  <c r="R10" i="2"/>
  <c r="R9" i="2"/>
  <c r="R19" i="2"/>
  <c r="R15" i="2"/>
  <c r="R11" i="2"/>
  <c r="R20" i="2"/>
  <c r="R16" i="2"/>
  <c r="R12" i="2"/>
  <c r="R8" i="2"/>
  <c r="R26" i="8"/>
  <c r="N26" i="8"/>
  <c r="O26" i="8"/>
  <c r="M26" i="8"/>
  <c r="W25" i="8"/>
  <c r="V25" i="8"/>
  <c r="T25" i="8"/>
  <c r="S25" i="8"/>
  <c r="W24" i="8"/>
  <c r="V24" i="8"/>
  <c r="T24" i="8"/>
  <c r="S24" i="8"/>
  <c r="W23" i="8"/>
  <c r="V23" i="8"/>
  <c r="T23" i="8"/>
  <c r="S23" i="8"/>
  <c r="W22" i="8"/>
  <c r="V22" i="8"/>
  <c r="T22" i="8"/>
  <c r="S22" i="8"/>
  <c r="W21" i="8"/>
  <c r="V21" i="8"/>
  <c r="T21" i="8"/>
  <c r="S21" i="8"/>
  <c r="W20" i="8"/>
  <c r="V20" i="8"/>
  <c r="T20" i="8"/>
  <c r="S20" i="8"/>
  <c r="W19" i="8"/>
  <c r="V19" i="8"/>
  <c r="T19" i="8"/>
  <c r="S19" i="8"/>
  <c r="W18" i="8"/>
  <c r="V18" i="8"/>
  <c r="T18" i="8"/>
  <c r="S18" i="8"/>
  <c r="W17" i="8"/>
  <c r="V17" i="8"/>
  <c r="T17" i="8"/>
  <c r="S17" i="8"/>
  <c r="W16" i="8"/>
  <c r="V16" i="8"/>
  <c r="T16" i="8"/>
  <c r="S16" i="8"/>
  <c r="W15" i="8"/>
  <c r="V15" i="8"/>
  <c r="T15" i="8"/>
  <c r="S15" i="8"/>
  <c r="W14" i="8"/>
  <c r="V14" i="8"/>
  <c r="T14" i="8"/>
  <c r="S14" i="8"/>
  <c r="W13" i="8"/>
  <c r="V13" i="8"/>
  <c r="T13" i="8"/>
  <c r="S13" i="8"/>
  <c r="W12" i="8"/>
  <c r="V12" i="8"/>
  <c r="T12" i="8"/>
  <c r="S12" i="8"/>
  <c r="W11" i="8"/>
  <c r="V11" i="8"/>
  <c r="T11" i="8"/>
  <c r="S11" i="8"/>
  <c r="W10" i="8"/>
  <c r="V10" i="8"/>
  <c r="T10" i="8"/>
  <c r="S10" i="8"/>
  <c r="W9" i="8"/>
  <c r="V9" i="8"/>
  <c r="T9" i="8"/>
  <c r="S9" i="8"/>
  <c r="W8" i="8"/>
  <c r="V8" i="8"/>
  <c r="T8" i="8"/>
  <c r="S8" i="8"/>
  <c r="W7" i="8"/>
  <c r="V7" i="8"/>
  <c r="T7" i="8"/>
  <c r="S7" i="8"/>
  <c r="W6" i="8"/>
  <c r="V6" i="8"/>
  <c r="T6" i="8"/>
  <c r="S6" i="8"/>
  <c r="S26" i="8"/>
  <c r="I3" i="3"/>
  <c r="M6" i="4"/>
  <c r="Q6" i="4"/>
  <c r="M7" i="4"/>
  <c r="M8" i="4"/>
  <c r="M9" i="4"/>
  <c r="M10" i="4"/>
  <c r="Q10" i="4"/>
  <c r="M11" i="4"/>
  <c r="Q11" i="4"/>
  <c r="M12" i="4"/>
  <c r="M13" i="4"/>
  <c r="M14" i="4"/>
  <c r="Q14" i="4"/>
  <c r="M15" i="4"/>
  <c r="Q15" i="4"/>
  <c r="M16" i="4"/>
  <c r="M17" i="4"/>
  <c r="M18" i="4"/>
  <c r="Q18" i="4"/>
  <c r="M19" i="4"/>
  <c r="Q19" i="4"/>
  <c r="M20" i="4"/>
  <c r="M21" i="4"/>
  <c r="M22" i="4"/>
  <c r="Q22" i="4"/>
  <c r="M23" i="4"/>
  <c r="Q23" i="4"/>
  <c r="M24" i="4"/>
  <c r="M6" i="2"/>
  <c r="R6" i="2"/>
  <c r="M7" i="2"/>
  <c r="R7" i="2"/>
  <c r="M5" i="2"/>
  <c r="R5" i="2"/>
  <c r="BC25" i="4"/>
  <c r="AY25" i="4"/>
  <c r="AU25" i="4"/>
  <c r="AQ25" i="4"/>
  <c r="AM25" i="4"/>
  <c r="AI25" i="4"/>
  <c r="AE25" i="4"/>
  <c r="AA25" i="4"/>
  <c r="W25" i="4"/>
  <c r="S25" i="4"/>
  <c r="O25" i="4"/>
  <c r="J25" i="4"/>
  <c r="L25" i="4"/>
  <c r="K25" i="4"/>
  <c r="K3" i="4"/>
  <c r="BC3" i="4"/>
  <c r="O3" i="2"/>
  <c r="BC3" i="2"/>
  <c r="AY3" i="2"/>
  <c r="AU3" i="2"/>
  <c r="AQ3" i="2"/>
  <c r="AM3" i="2"/>
  <c r="AI3" i="2"/>
  <c r="AE3" i="2"/>
  <c r="AA3" i="2"/>
  <c r="W3" i="2"/>
  <c r="S3" i="2"/>
  <c r="J3" i="2"/>
  <c r="BC25" i="2"/>
  <c r="AY25" i="2"/>
  <c r="AU25" i="2"/>
  <c r="AQ25" i="2"/>
  <c r="AM25" i="2"/>
  <c r="AI25" i="2"/>
  <c r="AE25" i="2"/>
  <c r="AA25" i="2"/>
  <c r="W25" i="2"/>
  <c r="S25" i="2"/>
  <c r="O25" i="2"/>
  <c r="K25" i="2"/>
  <c r="J25" i="2"/>
  <c r="N25" i="2"/>
  <c r="T26" i="8"/>
  <c r="T29" i="8"/>
  <c r="W26" i="8"/>
  <c r="V29" i="8"/>
  <c r="U23" i="4"/>
  <c r="Y23" i="4"/>
  <c r="AC23" i="4"/>
  <c r="AG23" i="4"/>
  <c r="AK23" i="4"/>
  <c r="AO23" i="4"/>
  <c r="AS23" i="4"/>
  <c r="AW23" i="4"/>
  <c r="BA23" i="4"/>
  <c r="BE23" i="4"/>
  <c r="U19" i="4"/>
  <c r="Y19" i="4"/>
  <c r="AC19" i="4"/>
  <c r="AG19" i="4"/>
  <c r="AK19" i="4"/>
  <c r="AO19" i="4"/>
  <c r="AS19" i="4"/>
  <c r="AW19" i="4"/>
  <c r="BA19" i="4"/>
  <c r="BE19" i="4"/>
  <c r="U15" i="4"/>
  <c r="Y15" i="4"/>
  <c r="AC15" i="4"/>
  <c r="AG15" i="4"/>
  <c r="AK15" i="4"/>
  <c r="AO15" i="4"/>
  <c r="AS15" i="4"/>
  <c r="AW15" i="4"/>
  <c r="BA15" i="4"/>
  <c r="BE15" i="4"/>
  <c r="U11" i="4"/>
  <c r="Y11" i="4"/>
  <c r="AC11" i="4"/>
  <c r="AG11" i="4"/>
  <c r="AK11" i="4"/>
  <c r="AO11" i="4"/>
  <c r="AS11" i="4"/>
  <c r="AW11" i="4"/>
  <c r="BA11" i="4"/>
  <c r="BE11" i="4"/>
  <c r="Q21" i="4"/>
  <c r="U21" i="4"/>
  <c r="Y21" i="4"/>
  <c r="Q17" i="4"/>
  <c r="U17" i="4"/>
  <c r="Y17" i="4"/>
  <c r="AC17" i="4"/>
  <c r="AG17" i="4"/>
  <c r="AK17" i="4"/>
  <c r="AO17" i="4"/>
  <c r="AS17" i="4"/>
  <c r="AW17" i="4"/>
  <c r="BA17" i="4"/>
  <c r="BE17" i="4"/>
  <c r="Q13" i="4"/>
  <c r="U13" i="4"/>
  <c r="Y13" i="4"/>
  <c r="AC13" i="4"/>
  <c r="AG13" i="4"/>
  <c r="AK13" i="4"/>
  <c r="AO13" i="4"/>
  <c r="AS13" i="4"/>
  <c r="AW13" i="4"/>
  <c r="BA13" i="4"/>
  <c r="BE13" i="4"/>
  <c r="Q9" i="4"/>
  <c r="U9" i="4"/>
  <c r="Y9" i="4"/>
  <c r="AC9" i="4"/>
  <c r="AG9" i="4"/>
  <c r="AK9" i="4"/>
  <c r="AO9" i="4"/>
  <c r="AS9" i="4"/>
  <c r="AW9" i="4"/>
  <c r="BA9" i="4"/>
  <c r="BE9" i="4"/>
  <c r="AB11" i="2"/>
  <c r="AB15" i="2"/>
  <c r="AB19" i="2"/>
  <c r="AB6" i="2"/>
  <c r="AB12" i="2"/>
  <c r="AB8" i="2"/>
  <c r="AB9" i="2"/>
  <c r="AB13" i="2"/>
  <c r="AB17" i="2"/>
  <c r="AB21" i="2"/>
  <c r="AB23" i="2"/>
  <c r="AB7" i="2"/>
  <c r="AB5" i="2"/>
  <c r="AB16" i="2"/>
  <c r="AB10" i="2"/>
  <c r="AB14" i="2"/>
  <c r="AB18" i="2"/>
  <c r="AB24" i="2"/>
  <c r="AB22" i="2"/>
  <c r="AB20" i="2"/>
  <c r="P10" i="2"/>
  <c r="Q10" i="2"/>
  <c r="P14" i="2"/>
  <c r="Q14" i="2"/>
  <c r="P18" i="2"/>
  <c r="Q18" i="2"/>
  <c r="P22" i="2"/>
  <c r="Q22" i="2"/>
  <c r="P24" i="2"/>
  <c r="Q24" i="2"/>
  <c r="P11" i="2"/>
  <c r="Q11" i="2"/>
  <c r="V11" i="2"/>
  <c r="P19" i="2"/>
  <c r="Q19" i="2"/>
  <c r="P8" i="2"/>
  <c r="Q8" i="2"/>
  <c r="V8" i="2"/>
  <c r="P12" i="2"/>
  <c r="Q12" i="2"/>
  <c r="P16" i="2"/>
  <c r="Q16" i="2"/>
  <c r="P20" i="2"/>
  <c r="Q20" i="2"/>
  <c r="P6" i="2"/>
  <c r="Q6" i="2"/>
  <c r="V6" i="2"/>
  <c r="P15" i="2"/>
  <c r="Q15" i="2"/>
  <c r="P9" i="2"/>
  <c r="Q9" i="2"/>
  <c r="V9" i="2"/>
  <c r="P13" i="2"/>
  <c r="Q13" i="2"/>
  <c r="P17" i="2"/>
  <c r="Q17" i="2"/>
  <c r="V17" i="2"/>
  <c r="P21" i="2"/>
  <c r="Q21" i="2"/>
  <c r="P23" i="2"/>
  <c r="Q23" i="2"/>
  <c r="P5" i="2"/>
  <c r="P7" i="2"/>
  <c r="Q7" i="2"/>
  <c r="M25" i="2"/>
  <c r="T9" i="2"/>
  <c r="T13" i="2"/>
  <c r="T17" i="2"/>
  <c r="T21" i="2"/>
  <c r="T23" i="2"/>
  <c r="T6" i="2"/>
  <c r="T7" i="2"/>
  <c r="T10" i="2"/>
  <c r="T18" i="2"/>
  <c r="T11" i="2"/>
  <c r="T15" i="2"/>
  <c r="U15" i="2"/>
  <c r="T19" i="2"/>
  <c r="T5" i="2"/>
  <c r="T14" i="2"/>
  <c r="T8" i="2"/>
  <c r="T12" i="2"/>
  <c r="T16" i="2"/>
  <c r="T20" i="2"/>
  <c r="T22" i="2"/>
  <c r="T24" i="2"/>
  <c r="AJ9" i="2"/>
  <c r="AJ13" i="2"/>
  <c r="AJ17" i="2"/>
  <c r="AJ21" i="2"/>
  <c r="AJ23" i="2"/>
  <c r="AJ6" i="2"/>
  <c r="AJ7" i="2"/>
  <c r="AJ10" i="2"/>
  <c r="AJ18" i="2"/>
  <c r="AJ11" i="2"/>
  <c r="AJ15" i="2"/>
  <c r="AJ19" i="2"/>
  <c r="AJ5" i="2"/>
  <c r="AJ14" i="2"/>
  <c r="AJ8" i="2"/>
  <c r="AJ12" i="2"/>
  <c r="AJ16" i="2"/>
  <c r="AJ20" i="2"/>
  <c r="AJ22" i="2"/>
  <c r="AJ24" i="2"/>
  <c r="AZ9" i="2"/>
  <c r="AZ13" i="2"/>
  <c r="AZ17" i="2"/>
  <c r="AZ21" i="2"/>
  <c r="AZ23" i="2"/>
  <c r="AZ6" i="2"/>
  <c r="AZ7" i="2"/>
  <c r="AZ10" i="2"/>
  <c r="AZ18" i="2"/>
  <c r="AZ11" i="2"/>
  <c r="AZ15" i="2"/>
  <c r="AZ19" i="2"/>
  <c r="AZ5" i="2"/>
  <c r="AZ14" i="2"/>
  <c r="AZ8" i="2"/>
  <c r="AZ12" i="2"/>
  <c r="AZ16" i="2"/>
  <c r="AZ20" i="2"/>
  <c r="AZ22" i="2"/>
  <c r="AZ24" i="2"/>
  <c r="I6" i="3"/>
  <c r="J6" i="3"/>
  <c r="I10" i="3"/>
  <c r="I14" i="3"/>
  <c r="I18" i="3"/>
  <c r="I22" i="3"/>
  <c r="I7" i="3"/>
  <c r="I11" i="3"/>
  <c r="I15" i="3"/>
  <c r="I19" i="3"/>
  <c r="I23" i="3"/>
  <c r="I8" i="3"/>
  <c r="I12" i="3"/>
  <c r="I16" i="3"/>
  <c r="I20" i="3"/>
  <c r="I24" i="3"/>
  <c r="I21" i="3"/>
  <c r="I9" i="3"/>
  <c r="I13" i="3"/>
  <c r="I17" i="3"/>
  <c r="AR11" i="2"/>
  <c r="AR15" i="2"/>
  <c r="AR19" i="2"/>
  <c r="AR6" i="2"/>
  <c r="AR12" i="2"/>
  <c r="AR8" i="2"/>
  <c r="AR9" i="2"/>
  <c r="AR13" i="2"/>
  <c r="AR17" i="2"/>
  <c r="AR21" i="2"/>
  <c r="AR23" i="2"/>
  <c r="AR7" i="2"/>
  <c r="AR5" i="2"/>
  <c r="AR16" i="2"/>
  <c r="AR10" i="2"/>
  <c r="AR14" i="2"/>
  <c r="AR18" i="2"/>
  <c r="AR24" i="2"/>
  <c r="AR22" i="2"/>
  <c r="AR20" i="2"/>
  <c r="AF10" i="2"/>
  <c r="AF14" i="2"/>
  <c r="AF18" i="2"/>
  <c r="AF24" i="2"/>
  <c r="AF11" i="2"/>
  <c r="AF19" i="2"/>
  <c r="AF8" i="2"/>
  <c r="AF12" i="2"/>
  <c r="AF16" i="2"/>
  <c r="AF20" i="2"/>
  <c r="AF22" i="2"/>
  <c r="AF6" i="2"/>
  <c r="AF15" i="2"/>
  <c r="AF9" i="2"/>
  <c r="AF13" i="2"/>
  <c r="AF17" i="2"/>
  <c r="AF21" i="2"/>
  <c r="AF23" i="2"/>
  <c r="AF7" i="2"/>
  <c r="AF5" i="2"/>
  <c r="AV10" i="2"/>
  <c r="AV14" i="2"/>
  <c r="AV18" i="2"/>
  <c r="AV24" i="2"/>
  <c r="AV11" i="2"/>
  <c r="AV19" i="2"/>
  <c r="AV8" i="2"/>
  <c r="AV12" i="2"/>
  <c r="AV16" i="2"/>
  <c r="AV20" i="2"/>
  <c r="AV22" i="2"/>
  <c r="AV6" i="2"/>
  <c r="AV15" i="2"/>
  <c r="AV9" i="2"/>
  <c r="AV13" i="2"/>
  <c r="AV17" i="2"/>
  <c r="AV21" i="2"/>
  <c r="AV23" i="2"/>
  <c r="AV7" i="2"/>
  <c r="AV5" i="2"/>
  <c r="X8" i="2"/>
  <c r="X12" i="2"/>
  <c r="X16" i="2"/>
  <c r="X20" i="2"/>
  <c r="X22" i="2"/>
  <c r="X9" i="2"/>
  <c r="X17" i="2"/>
  <c r="X10" i="2"/>
  <c r="X14" i="2"/>
  <c r="X18" i="2"/>
  <c r="X24" i="2"/>
  <c r="X6" i="2"/>
  <c r="X7" i="2"/>
  <c r="X13" i="2"/>
  <c r="X11" i="2"/>
  <c r="X15" i="2"/>
  <c r="X19" i="2"/>
  <c r="X23" i="2"/>
  <c r="X5" i="2"/>
  <c r="X21" i="2"/>
  <c r="AN8" i="2"/>
  <c r="AN12" i="2"/>
  <c r="AN16" i="2"/>
  <c r="AN20" i="2"/>
  <c r="AN22" i="2"/>
  <c r="AN9" i="2"/>
  <c r="AN17" i="2"/>
  <c r="AN10" i="2"/>
  <c r="AN14" i="2"/>
  <c r="AN18" i="2"/>
  <c r="AN24" i="2"/>
  <c r="AN6" i="2"/>
  <c r="AN7" i="2"/>
  <c r="AN13" i="2"/>
  <c r="AN11" i="2"/>
  <c r="AN15" i="2"/>
  <c r="AN19" i="2"/>
  <c r="AN5" i="2"/>
  <c r="AN23" i="2"/>
  <c r="AN21" i="2"/>
  <c r="BD8" i="2"/>
  <c r="BD12" i="2"/>
  <c r="BD16" i="2"/>
  <c r="BD20" i="2"/>
  <c r="BD22" i="2"/>
  <c r="BD9" i="2"/>
  <c r="BD17" i="2"/>
  <c r="BD10" i="2"/>
  <c r="BD14" i="2"/>
  <c r="BD18" i="2"/>
  <c r="BD24" i="2"/>
  <c r="BD6" i="2"/>
  <c r="BD7" i="2"/>
  <c r="BD13" i="2"/>
  <c r="BD11" i="2"/>
  <c r="BD15" i="2"/>
  <c r="BD19" i="2"/>
  <c r="BD23" i="2"/>
  <c r="BD5" i="2"/>
  <c r="BD21" i="2"/>
  <c r="P25" i="4"/>
  <c r="Q20" i="4"/>
  <c r="Q16" i="4"/>
  <c r="Q12" i="4"/>
  <c r="U12" i="4"/>
  <c r="Y12" i="4"/>
  <c r="AC12" i="4"/>
  <c r="AG12" i="4"/>
  <c r="AK12" i="4"/>
  <c r="AO12" i="4"/>
  <c r="AS12" i="4"/>
  <c r="AW12" i="4"/>
  <c r="BA12" i="4"/>
  <c r="BE12" i="4"/>
  <c r="Q8" i="4"/>
  <c r="U8" i="4"/>
  <c r="Y8" i="4"/>
  <c r="AC8" i="4"/>
  <c r="U22" i="4"/>
  <c r="Y22" i="4"/>
  <c r="AC22" i="4"/>
  <c r="AG22" i="4"/>
  <c r="AK22" i="4"/>
  <c r="AO22" i="4"/>
  <c r="AS22" i="4"/>
  <c r="AW22" i="4"/>
  <c r="BA22" i="4"/>
  <c r="BE22" i="4"/>
  <c r="U14" i="4"/>
  <c r="Y14" i="4"/>
  <c r="AC14" i="4"/>
  <c r="AG14" i="4"/>
  <c r="AK14" i="4"/>
  <c r="AO14" i="4"/>
  <c r="AS14" i="4"/>
  <c r="AW14" i="4"/>
  <c r="BA14" i="4"/>
  <c r="BE14" i="4"/>
  <c r="X25" i="4"/>
  <c r="U20" i="4"/>
  <c r="Y20" i="4"/>
  <c r="AC20" i="4"/>
  <c r="AG20" i="4"/>
  <c r="AK20" i="4"/>
  <c r="AO20" i="4"/>
  <c r="AS20" i="4"/>
  <c r="AW20" i="4"/>
  <c r="BA20" i="4"/>
  <c r="BE20" i="4"/>
  <c r="U16" i="4"/>
  <c r="Y16" i="4"/>
  <c r="AC16" i="4"/>
  <c r="AG16" i="4"/>
  <c r="AK16" i="4"/>
  <c r="AO16" i="4"/>
  <c r="AS16" i="4"/>
  <c r="AW16" i="4"/>
  <c r="BA16" i="4"/>
  <c r="BE16" i="4"/>
  <c r="AC21" i="4"/>
  <c r="AG21" i="4"/>
  <c r="AK21" i="4"/>
  <c r="AO21" i="4"/>
  <c r="AS21" i="4"/>
  <c r="AW21" i="4"/>
  <c r="BA21" i="4"/>
  <c r="BE21" i="4"/>
  <c r="Q24" i="4"/>
  <c r="U24" i="4"/>
  <c r="Y24" i="4"/>
  <c r="AC24" i="4"/>
  <c r="AG24" i="4"/>
  <c r="AK24" i="4"/>
  <c r="AO24" i="4"/>
  <c r="AS24" i="4"/>
  <c r="AW24" i="4"/>
  <c r="BA24" i="4"/>
  <c r="BE24" i="4"/>
  <c r="AG8" i="4"/>
  <c r="AK8" i="4"/>
  <c r="AO8" i="4"/>
  <c r="AS8" i="4"/>
  <c r="AW8" i="4"/>
  <c r="BA8" i="4"/>
  <c r="BE8" i="4"/>
  <c r="Q7" i="4"/>
  <c r="U7" i="4"/>
  <c r="Y7" i="4"/>
  <c r="AC7" i="4"/>
  <c r="AG7" i="4"/>
  <c r="AK7" i="4"/>
  <c r="AO7" i="4"/>
  <c r="AS7" i="4"/>
  <c r="AW7" i="4"/>
  <c r="BA7" i="4"/>
  <c r="BE7" i="4"/>
  <c r="U6" i="4"/>
  <c r="Y6" i="4"/>
  <c r="AC6" i="4"/>
  <c r="AG6" i="4"/>
  <c r="AK6" i="4"/>
  <c r="AO6" i="4"/>
  <c r="AS6" i="4"/>
  <c r="AW6" i="4"/>
  <c r="BA6" i="4"/>
  <c r="BE6" i="4"/>
  <c r="T25" i="4"/>
  <c r="M25" i="4"/>
  <c r="U18" i="4"/>
  <c r="Y18" i="4"/>
  <c r="AC18" i="4"/>
  <c r="AG18" i="4"/>
  <c r="AK18" i="4"/>
  <c r="AO18" i="4"/>
  <c r="AS18" i="4"/>
  <c r="AW18" i="4"/>
  <c r="BA18" i="4"/>
  <c r="BE18" i="4"/>
  <c r="U10" i="4"/>
  <c r="Y10" i="4"/>
  <c r="AC10" i="4"/>
  <c r="AG10" i="4"/>
  <c r="AK10" i="4"/>
  <c r="AO10" i="4"/>
  <c r="AS10" i="4"/>
  <c r="AW10" i="4"/>
  <c r="BA10" i="4"/>
  <c r="BE10" i="4"/>
  <c r="Q5" i="4"/>
  <c r="K3" i="3"/>
  <c r="I5" i="3"/>
  <c r="J5" i="3"/>
  <c r="H3" i="3"/>
  <c r="AC3" i="3"/>
  <c r="U3" i="3"/>
  <c r="V10" i="2"/>
  <c r="U10" i="2"/>
  <c r="U23" i="2"/>
  <c r="V23" i="2"/>
  <c r="V12" i="2"/>
  <c r="U12" i="2"/>
  <c r="V20" i="2"/>
  <c r="U20" i="2"/>
  <c r="V15" i="2"/>
  <c r="V21" i="2"/>
  <c r="U21" i="2"/>
  <c r="U9" i="2"/>
  <c r="V14" i="2"/>
  <c r="U14" i="2"/>
  <c r="V13" i="2"/>
  <c r="U13" i="2"/>
  <c r="U24" i="2"/>
  <c r="V24" i="2"/>
  <c r="V18" i="2"/>
  <c r="U18" i="2"/>
  <c r="V16" i="2"/>
  <c r="U16" i="2"/>
  <c r="U11" i="2"/>
  <c r="V19" i="2"/>
  <c r="U19" i="2"/>
  <c r="L25" i="2"/>
  <c r="M3" i="3"/>
  <c r="Y3" i="3"/>
  <c r="Q5" i="2"/>
  <c r="V5" i="2"/>
  <c r="Q3" i="3"/>
  <c r="W3" i="4"/>
  <c r="AM3" i="4"/>
  <c r="AY3" i="4"/>
  <c r="AQ3" i="4"/>
  <c r="AI3" i="4"/>
  <c r="AA3" i="4"/>
  <c r="S3" i="4"/>
  <c r="J3" i="4"/>
  <c r="O3" i="4"/>
  <c r="AE3" i="4"/>
  <c r="AU3" i="4"/>
  <c r="AE3" i="3"/>
  <c r="AA3" i="3"/>
  <c r="W3" i="3"/>
  <c r="S3" i="3"/>
  <c r="O3" i="3"/>
  <c r="AB25" i="2"/>
  <c r="AZ25" i="2"/>
  <c r="V7" i="2"/>
  <c r="U7" i="2"/>
  <c r="Z7" i="2"/>
  <c r="W24" i="3"/>
  <c r="W20" i="3"/>
  <c r="W16" i="3"/>
  <c r="W12" i="3"/>
  <c r="W8" i="3"/>
  <c r="W23" i="3"/>
  <c r="W19" i="3"/>
  <c r="W15" i="3"/>
  <c r="W11" i="3"/>
  <c r="W7" i="3"/>
  <c r="W17" i="3"/>
  <c r="W9" i="3"/>
  <c r="W22" i="3"/>
  <c r="W18" i="3"/>
  <c r="W14" i="3"/>
  <c r="W10" i="3"/>
  <c r="W6" i="3"/>
  <c r="W21" i="3"/>
  <c r="W13" i="3"/>
  <c r="W5" i="3"/>
  <c r="M24" i="3"/>
  <c r="M20" i="3"/>
  <c r="M16" i="3"/>
  <c r="M12" i="3"/>
  <c r="M8" i="3"/>
  <c r="M23" i="3"/>
  <c r="M19" i="3"/>
  <c r="M15" i="3"/>
  <c r="M11" i="3"/>
  <c r="M7" i="3"/>
  <c r="M22" i="3"/>
  <c r="M18" i="3"/>
  <c r="M14" i="3"/>
  <c r="M10" i="3"/>
  <c r="M6" i="3"/>
  <c r="M17" i="3"/>
  <c r="M13" i="3"/>
  <c r="M9" i="3"/>
  <c r="M21" i="3"/>
  <c r="M5" i="3"/>
  <c r="U8" i="2"/>
  <c r="U17" i="2"/>
  <c r="Z17" i="2"/>
  <c r="P25" i="2"/>
  <c r="S24" i="3"/>
  <c r="S20" i="3"/>
  <c r="S16" i="3"/>
  <c r="S12" i="3"/>
  <c r="S8" i="3"/>
  <c r="S23" i="3"/>
  <c r="S19" i="3"/>
  <c r="S15" i="3"/>
  <c r="S11" i="3"/>
  <c r="S7" i="3"/>
  <c r="S21" i="3"/>
  <c r="S13" i="3"/>
  <c r="S9" i="3"/>
  <c r="S22" i="3"/>
  <c r="S18" i="3"/>
  <c r="S14" i="3"/>
  <c r="S10" i="3"/>
  <c r="S6" i="3"/>
  <c r="S17" i="3"/>
  <c r="S5" i="3"/>
  <c r="Q24" i="3"/>
  <c r="Q20" i="3"/>
  <c r="Q16" i="3"/>
  <c r="Q12" i="3"/>
  <c r="Q8" i="3"/>
  <c r="Q23" i="3"/>
  <c r="Q19" i="3"/>
  <c r="Q15" i="3"/>
  <c r="Q11" i="3"/>
  <c r="Q7" i="3"/>
  <c r="Q21" i="3"/>
  <c r="Q13" i="3"/>
  <c r="Q9" i="3"/>
  <c r="Q22" i="3"/>
  <c r="Q18" i="3"/>
  <c r="Q14" i="3"/>
  <c r="Q10" i="3"/>
  <c r="Q6" i="3"/>
  <c r="Q17" i="3"/>
  <c r="Q5" i="3"/>
  <c r="Y24" i="3"/>
  <c r="Y20" i="3"/>
  <c r="Y16" i="3"/>
  <c r="Y12" i="3"/>
  <c r="Y8" i="3"/>
  <c r="Y23" i="3"/>
  <c r="Y19" i="3"/>
  <c r="Y15" i="3"/>
  <c r="Y11" i="3"/>
  <c r="Y7" i="3"/>
  <c r="Y5" i="3"/>
  <c r="Y22" i="3"/>
  <c r="Y18" i="3"/>
  <c r="Y14" i="3"/>
  <c r="Y10" i="3"/>
  <c r="Y6" i="3"/>
  <c r="Y21" i="3"/>
  <c r="Y17" i="3"/>
  <c r="Y13" i="3"/>
  <c r="Y9" i="3"/>
  <c r="AC24" i="3"/>
  <c r="AC20" i="3"/>
  <c r="AC16" i="3"/>
  <c r="AC12" i="3"/>
  <c r="AC8" i="3"/>
  <c r="AC23" i="3"/>
  <c r="AC19" i="3"/>
  <c r="AC15" i="3"/>
  <c r="AC11" i="3"/>
  <c r="AC7" i="3"/>
  <c r="AC9" i="3"/>
  <c r="AC22" i="3"/>
  <c r="AC18" i="3"/>
  <c r="AC14" i="3"/>
  <c r="AC10" i="3"/>
  <c r="AC6" i="3"/>
  <c r="AC21" i="3"/>
  <c r="AC17" i="3"/>
  <c r="AC13" i="3"/>
  <c r="AC5" i="3"/>
  <c r="U22" i="2"/>
  <c r="V22" i="2"/>
  <c r="AJ25" i="2"/>
  <c r="T25" i="2"/>
  <c r="AA24" i="3"/>
  <c r="AA20" i="3"/>
  <c r="AA16" i="3"/>
  <c r="AA12" i="3"/>
  <c r="AA8" i="3"/>
  <c r="AA23" i="3"/>
  <c r="AA19" i="3"/>
  <c r="AA15" i="3"/>
  <c r="AA11" i="3"/>
  <c r="AA7" i="3"/>
  <c r="AA22" i="3"/>
  <c r="AA18" i="3"/>
  <c r="AA14" i="3"/>
  <c r="AA10" i="3"/>
  <c r="AA6" i="3"/>
  <c r="AA21" i="3"/>
  <c r="AA17" i="3"/>
  <c r="AA13" i="3"/>
  <c r="AA9" i="3"/>
  <c r="AA5" i="3"/>
  <c r="O24" i="3"/>
  <c r="O20" i="3"/>
  <c r="O16" i="3"/>
  <c r="O12" i="3"/>
  <c r="O8" i="3"/>
  <c r="O23" i="3"/>
  <c r="O19" i="3"/>
  <c r="O15" i="3"/>
  <c r="O11" i="3"/>
  <c r="O7" i="3"/>
  <c r="O22" i="3"/>
  <c r="O18" i="3"/>
  <c r="O14" i="3"/>
  <c r="O10" i="3"/>
  <c r="O6" i="3"/>
  <c r="O13" i="3"/>
  <c r="O21" i="3"/>
  <c r="O5" i="3"/>
  <c r="O9" i="3"/>
  <c r="O17" i="3"/>
  <c r="AE24" i="3"/>
  <c r="AE20" i="3"/>
  <c r="AE16" i="3"/>
  <c r="AE12" i="3"/>
  <c r="AE8" i="3"/>
  <c r="AE23" i="3"/>
  <c r="AE19" i="3"/>
  <c r="AE15" i="3"/>
  <c r="AE11" i="3"/>
  <c r="AE7" i="3"/>
  <c r="AE22" i="3"/>
  <c r="AE18" i="3"/>
  <c r="AE14" i="3"/>
  <c r="AE10" i="3"/>
  <c r="AE6" i="3"/>
  <c r="AE21" i="3"/>
  <c r="AE17" i="3"/>
  <c r="AE13" i="3"/>
  <c r="AE9" i="3"/>
  <c r="AE5" i="3"/>
  <c r="U24" i="3"/>
  <c r="U20" i="3"/>
  <c r="U16" i="3"/>
  <c r="U12" i="3"/>
  <c r="U8" i="3"/>
  <c r="U23" i="3"/>
  <c r="U19" i="3"/>
  <c r="U15" i="3"/>
  <c r="U11" i="3"/>
  <c r="U7" i="3"/>
  <c r="U21" i="3"/>
  <c r="U13" i="3"/>
  <c r="U9" i="3"/>
  <c r="U22" i="3"/>
  <c r="U18" i="3"/>
  <c r="U14" i="3"/>
  <c r="U10" i="3"/>
  <c r="U6" i="3"/>
  <c r="U17" i="3"/>
  <c r="U5" i="3"/>
  <c r="K24" i="3"/>
  <c r="K20" i="3"/>
  <c r="K16" i="3"/>
  <c r="K12" i="3"/>
  <c r="K8" i="3"/>
  <c r="K23" i="3"/>
  <c r="K19" i="3"/>
  <c r="K15" i="3"/>
  <c r="K11" i="3"/>
  <c r="K7" i="3"/>
  <c r="K22" i="3"/>
  <c r="K18" i="3"/>
  <c r="K14" i="3"/>
  <c r="K10" i="3"/>
  <c r="K6" i="3"/>
  <c r="L6" i="3"/>
  <c r="N6" i="3"/>
  <c r="P6" i="3"/>
  <c r="R6" i="3"/>
  <c r="T6" i="3"/>
  <c r="V6" i="3"/>
  <c r="X6" i="3"/>
  <c r="Z6" i="3"/>
  <c r="AB6" i="3"/>
  <c r="AD6" i="3"/>
  <c r="AF6" i="3"/>
  <c r="K21" i="3"/>
  <c r="K5" i="3"/>
  <c r="L5" i="3"/>
  <c r="K13" i="3"/>
  <c r="K17" i="3"/>
  <c r="K9" i="3"/>
  <c r="AR25" i="2"/>
  <c r="AB25" i="4"/>
  <c r="U5" i="4"/>
  <c r="Q25" i="4"/>
  <c r="J25" i="3"/>
  <c r="J27" i="3"/>
  <c r="Y16" i="2"/>
  <c r="Z16" i="2"/>
  <c r="Y13" i="2"/>
  <c r="Z13" i="2"/>
  <c r="Y23" i="2"/>
  <c r="Z23" i="2"/>
  <c r="Y18" i="2"/>
  <c r="Z18" i="2"/>
  <c r="Y9" i="2"/>
  <c r="Z9" i="2"/>
  <c r="Y20" i="2"/>
  <c r="Z20" i="2"/>
  <c r="Y11" i="2"/>
  <c r="Z11" i="2"/>
  <c r="Y8" i="2"/>
  <c r="Z8" i="2"/>
  <c r="Y14" i="2"/>
  <c r="Z14" i="2"/>
  <c r="Y17" i="2"/>
  <c r="Y15" i="2"/>
  <c r="Z15" i="2"/>
  <c r="Y12" i="2"/>
  <c r="Z12" i="2"/>
  <c r="Y10" i="2"/>
  <c r="Z10" i="2"/>
  <c r="Y19" i="2"/>
  <c r="Z19" i="2"/>
  <c r="Z21" i="2"/>
  <c r="Y21" i="2"/>
  <c r="Y24" i="2"/>
  <c r="Z24" i="2"/>
  <c r="AV25" i="2"/>
  <c r="BD25" i="2"/>
  <c r="AN25" i="2"/>
  <c r="U6" i="2"/>
  <c r="Z6" i="2"/>
  <c r="X25" i="2"/>
  <c r="R25" i="2"/>
  <c r="AF25" i="2"/>
  <c r="U5" i="2"/>
  <c r="Z5" i="2"/>
  <c r="Q25" i="2"/>
  <c r="I25" i="3"/>
  <c r="I27" i="3"/>
  <c r="Y7" i="2"/>
  <c r="AD7" i="2"/>
  <c r="K25" i="3"/>
  <c r="K27" i="3"/>
  <c r="Y22" i="2"/>
  <c r="Z22" i="2"/>
  <c r="AF25" i="4"/>
  <c r="U25" i="4"/>
  <c r="Y5" i="4"/>
  <c r="N5" i="3"/>
  <c r="L25" i="3"/>
  <c r="L27" i="3"/>
  <c r="U25" i="3"/>
  <c r="U27" i="3"/>
  <c r="AC25" i="3"/>
  <c r="AC27" i="3"/>
  <c r="Y25" i="3"/>
  <c r="Y27" i="3"/>
  <c r="M25" i="3"/>
  <c r="M27" i="3"/>
  <c r="Q25" i="3"/>
  <c r="Q27" i="3"/>
  <c r="AC19" i="2"/>
  <c r="AD19" i="2"/>
  <c r="AC12" i="2"/>
  <c r="AD12" i="2"/>
  <c r="AC17" i="2"/>
  <c r="AD17" i="2"/>
  <c r="AC8" i="2"/>
  <c r="AD8" i="2"/>
  <c r="AC20" i="2"/>
  <c r="AD20" i="2"/>
  <c r="AC18" i="2"/>
  <c r="AD18" i="2"/>
  <c r="AC13" i="2"/>
  <c r="AD13" i="2"/>
  <c r="AC21" i="2"/>
  <c r="AD21" i="2"/>
  <c r="AC24" i="2"/>
  <c r="AD24" i="2"/>
  <c r="AC10" i="2"/>
  <c r="AD10" i="2"/>
  <c r="AC15" i="2"/>
  <c r="AD15" i="2"/>
  <c r="AC14" i="2"/>
  <c r="AD14" i="2"/>
  <c r="AC11" i="2"/>
  <c r="AD11" i="2"/>
  <c r="AC9" i="2"/>
  <c r="AD9" i="2"/>
  <c r="AC23" i="2"/>
  <c r="AD23" i="2"/>
  <c r="AC16" i="2"/>
  <c r="AD16" i="2"/>
  <c r="Y6" i="2"/>
  <c r="AD6" i="2"/>
  <c r="U25" i="2"/>
  <c r="Y5" i="2"/>
  <c r="AD5" i="2"/>
  <c r="V25" i="2"/>
  <c r="AC7" i="2"/>
  <c r="AH7" i="2"/>
  <c r="W25" i="3"/>
  <c r="W27" i="3"/>
  <c r="S25" i="3"/>
  <c r="S27" i="3"/>
  <c r="AA25" i="3"/>
  <c r="AA27" i="3"/>
  <c r="AE25" i="3"/>
  <c r="AE27" i="3"/>
  <c r="O25" i="3"/>
  <c r="O27" i="3"/>
  <c r="AC6" i="2"/>
  <c r="AH6" i="2"/>
  <c r="AC22" i="2"/>
  <c r="AD22" i="2"/>
  <c r="AJ25" i="4"/>
  <c r="Y25" i="4"/>
  <c r="AC5" i="4"/>
  <c r="N25" i="3"/>
  <c r="N27" i="3"/>
  <c r="P5" i="3"/>
  <c r="AH23" i="2"/>
  <c r="AG23" i="2"/>
  <c r="AG11" i="2"/>
  <c r="AH11" i="2"/>
  <c r="AG15" i="2"/>
  <c r="AH15" i="2"/>
  <c r="AH24" i="2"/>
  <c r="AG24" i="2"/>
  <c r="AH21" i="2"/>
  <c r="AG21" i="2"/>
  <c r="AG18" i="2"/>
  <c r="AH18" i="2"/>
  <c r="AG8" i="2"/>
  <c r="AH8" i="2"/>
  <c r="AG12" i="2"/>
  <c r="AH12" i="2"/>
  <c r="AG16" i="2"/>
  <c r="AH16" i="2"/>
  <c r="AG9" i="2"/>
  <c r="AH9" i="2"/>
  <c r="AG14" i="2"/>
  <c r="AH14" i="2"/>
  <c r="AG10" i="2"/>
  <c r="AH10" i="2"/>
  <c r="AG13" i="2"/>
  <c r="AH13" i="2"/>
  <c r="AG20" i="2"/>
  <c r="AH20" i="2"/>
  <c r="AG17" i="2"/>
  <c r="AH17" i="2"/>
  <c r="AG19" i="2"/>
  <c r="AH19" i="2"/>
  <c r="AC5" i="2"/>
  <c r="AH5" i="2"/>
  <c r="Y25" i="2"/>
  <c r="AG7" i="2"/>
  <c r="AL7" i="2"/>
  <c r="Z25" i="2"/>
  <c r="AG6" i="2"/>
  <c r="AL6" i="2"/>
  <c r="AG22" i="2"/>
  <c r="AH22" i="2"/>
  <c r="AG5" i="4"/>
  <c r="AC25" i="4"/>
  <c r="AN25" i="4"/>
  <c r="P25" i="3"/>
  <c r="P27" i="3"/>
  <c r="R5" i="3"/>
  <c r="AL24" i="2"/>
  <c r="AK24" i="2"/>
  <c r="AL17" i="2"/>
  <c r="AK17" i="2"/>
  <c r="AL13" i="2"/>
  <c r="AK13" i="2"/>
  <c r="AL14" i="2"/>
  <c r="AK14" i="2"/>
  <c r="AL16" i="2"/>
  <c r="AK16" i="2"/>
  <c r="AL12" i="2"/>
  <c r="AK12" i="2"/>
  <c r="AL18" i="2"/>
  <c r="AK18" i="2"/>
  <c r="AL11" i="2"/>
  <c r="AK11" i="2"/>
  <c r="AK21" i="2"/>
  <c r="AL21" i="2"/>
  <c r="AL23" i="2"/>
  <c r="AK23" i="2"/>
  <c r="AL19" i="2"/>
  <c r="AK19" i="2"/>
  <c r="AL20" i="2"/>
  <c r="AK20" i="2"/>
  <c r="AL10" i="2"/>
  <c r="AK10" i="2"/>
  <c r="AL9" i="2"/>
  <c r="AK9" i="2"/>
  <c r="AL8" i="2"/>
  <c r="AK8" i="2"/>
  <c r="AL15" i="2"/>
  <c r="AK15" i="2"/>
  <c r="AD25" i="2"/>
  <c r="AC25" i="2"/>
  <c r="AG5" i="2"/>
  <c r="AL5" i="2"/>
  <c r="AK7" i="2"/>
  <c r="AP7" i="2"/>
  <c r="AK6" i="2"/>
  <c r="AP6" i="2"/>
  <c r="AL22" i="2"/>
  <c r="AK22" i="2"/>
  <c r="AK5" i="4"/>
  <c r="AG25" i="4"/>
  <c r="AR25" i="4"/>
  <c r="R25" i="3"/>
  <c r="R27" i="3"/>
  <c r="T5" i="3"/>
  <c r="AO9" i="2"/>
  <c r="AP9" i="2"/>
  <c r="AO11" i="2"/>
  <c r="AP11" i="2"/>
  <c r="AO14" i="2"/>
  <c r="AP14" i="2"/>
  <c r="AO17" i="2"/>
  <c r="AP17" i="2"/>
  <c r="AO8" i="2"/>
  <c r="AP8" i="2"/>
  <c r="AO23" i="2"/>
  <c r="AP23" i="2"/>
  <c r="AO15" i="2"/>
  <c r="AP15" i="2"/>
  <c r="AO10" i="2"/>
  <c r="AP10" i="2"/>
  <c r="AO19" i="2"/>
  <c r="AP19" i="2"/>
  <c r="AO18" i="2"/>
  <c r="AP18" i="2"/>
  <c r="AO16" i="2"/>
  <c r="AP16" i="2"/>
  <c r="AO13" i="2"/>
  <c r="AP13" i="2"/>
  <c r="AO24" i="2"/>
  <c r="AP24" i="2"/>
  <c r="AO20" i="2"/>
  <c r="AP20" i="2"/>
  <c r="AO12" i="2"/>
  <c r="AP12" i="2"/>
  <c r="AO21" i="2"/>
  <c r="AP21" i="2"/>
  <c r="AK5" i="2"/>
  <c r="AP5" i="2"/>
  <c r="AG25" i="2"/>
  <c r="AO6" i="2"/>
  <c r="AT6" i="2"/>
  <c r="AO7" i="2"/>
  <c r="AT7" i="2"/>
  <c r="AH25" i="2"/>
  <c r="AO22" i="2"/>
  <c r="AP22" i="2"/>
  <c r="AO5" i="4"/>
  <c r="AK25" i="4"/>
  <c r="AV25" i="4"/>
  <c r="T25" i="3"/>
  <c r="T27" i="3"/>
  <c r="V5" i="3"/>
  <c r="AS20" i="2"/>
  <c r="AT20" i="2"/>
  <c r="AS13" i="2"/>
  <c r="AT13" i="2"/>
  <c r="AS18" i="2"/>
  <c r="AT18" i="2"/>
  <c r="AS10" i="2"/>
  <c r="AT10" i="2"/>
  <c r="AS23" i="2"/>
  <c r="AT23" i="2"/>
  <c r="AS17" i="2"/>
  <c r="AT17" i="2"/>
  <c r="AS11" i="2"/>
  <c r="AT11" i="2"/>
  <c r="AS21" i="2"/>
  <c r="AT21" i="2"/>
  <c r="AS12" i="2"/>
  <c r="AT12" i="2"/>
  <c r="AS24" i="2"/>
  <c r="AT24" i="2"/>
  <c r="AS16" i="2"/>
  <c r="AT16" i="2"/>
  <c r="AS19" i="2"/>
  <c r="AT19" i="2"/>
  <c r="AS15" i="2"/>
  <c r="AT15" i="2"/>
  <c r="AS8" i="2"/>
  <c r="AT8" i="2"/>
  <c r="AS14" i="2"/>
  <c r="AT14" i="2"/>
  <c r="AS9" i="2"/>
  <c r="AT9" i="2"/>
  <c r="AO5" i="2"/>
  <c r="AT5" i="2"/>
  <c r="AK25" i="2"/>
  <c r="AS7" i="2"/>
  <c r="AX7" i="2"/>
  <c r="AS6" i="2"/>
  <c r="AX6" i="2"/>
  <c r="AL25" i="2"/>
  <c r="AT22" i="2"/>
  <c r="AS22" i="2"/>
  <c r="BD25" i="4"/>
  <c r="AZ25" i="4"/>
  <c r="AS5" i="4"/>
  <c r="AO25" i="4"/>
  <c r="V25" i="3"/>
  <c r="V27" i="3"/>
  <c r="X5" i="3"/>
  <c r="AW16" i="2"/>
  <c r="AX16" i="2"/>
  <c r="AW12" i="2"/>
  <c r="AX12" i="2"/>
  <c r="AW17" i="2"/>
  <c r="AX17" i="2"/>
  <c r="AW10" i="2"/>
  <c r="AX10" i="2"/>
  <c r="AW13" i="2"/>
  <c r="AX13" i="2"/>
  <c r="AW14" i="2"/>
  <c r="AX14" i="2"/>
  <c r="AW15" i="2"/>
  <c r="AX15" i="2"/>
  <c r="AW9" i="2"/>
  <c r="AX9" i="2"/>
  <c r="AW8" i="2"/>
  <c r="AX8" i="2"/>
  <c r="AW19" i="2"/>
  <c r="AX19" i="2"/>
  <c r="AX24" i="2"/>
  <c r="AW24" i="2"/>
  <c r="AX21" i="2"/>
  <c r="AW21" i="2"/>
  <c r="AW11" i="2"/>
  <c r="AX11" i="2"/>
  <c r="AX23" i="2"/>
  <c r="AW23" i="2"/>
  <c r="AW18" i="2"/>
  <c r="AX18" i="2"/>
  <c r="AX20" i="2"/>
  <c r="AW20" i="2"/>
  <c r="AW7" i="2"/>
  <c r="BB7" i="2"/>
  <c r="AS5" i="2"/>
  <c r="AX5" i="2"/>
  <c r="AO25" i="2"/>
  <c r="AW6" i="2"/>
  <c r="BB6" i="2"/>
  <c r="AP25" i="2"/>
  <c r="AX22" i="2"/>
  <c r="AW22" i="2"/>
  <c r="AS25" i="4"/>
  <c r="AW5" i="4"/>
  <c r="X25" i="3"/>
  <c r="X27" i="3"/>
  <c r="Z5" i="3"/>
  <c r="BB8" i="2"/>
  <c r="BA8" i="2"/>
  <c r="BB15" i="2"/>
  <c r="BA15" i="2"/>
  <c r="BB13" i="2"/>
  <c r="BA13" i="2"/>
  <c r="BB17" i="2"/>
  <c r="BA17" i="2"/>
  <c r="BB12" i="2"/>
  <c r="BA12" i="2"/>
  <c r="BB18" i="2"/>
  <c r="BA18" i="2"/>
  <c r="BB11" i="2"/>
  <c r="BA11" i="2"/>
  <c r="BA20" i="2"/>
  <c r="BB20" i="2"/>
  <c r="BB23" i="2"/>
  <c r="BA23" i="2"/>
  <c r="BB21" i="2"/>
  <c r="BA21" i="2"/>
  <c r="BA24" i="2"/>
  <c r="BB24" i="2"/>
  <c r="BB19" i="2"/>
  <c r="BA19" i="2"/>
  <c r="BB9" i="2"/>
  <c r="BA9" i="2"/>
  <c r="BB14" i="2"/>
  <c r="BA14" i="2"/>
  <c r="BB10" i="2"/>
  <c r="BA10" i="2"/>
  <c r="BB16" i="2"/>
  <c r="BA16" i="2"/>
  <c r="BA7" i="2"/>
  <c r="BF7" i="2"/>
  <c r="AT25" i="2"/>
  <c r="AW5" i="2"/>
  <c r="BB5" i="2"/>
  <c r="AS25" i="2"/>
  <c r="BA6" i="2"/>
  <c r="BF6" i="2"/>
  <c r="BA22" i="2"/>
  <c r="BB22" i="2"/>
  <c r="AW25" i="4"/>
  <c r="BA5" i="4"/>
  <c r="Z25" i="3"/>
  <c r="Z27" i="3"/>
  <c r="AB5" i="3"/>
  <c r="BE14" i="2"/>
  <c r="BF14" i="2"/>
  <c r="BF21" i="2"/>
  <c r="BE21" i="2"/>
  <c r="BE18" i="2"/>
  <c r="BF18" i="2"/>
  <c r="BE20" i="2"/>
  <c r="BF20" i="2"/>
  <c r="BE16" i="2"/>
  <c r="BF16" i="2"/>
  <c r="BE17" i="2"/>
  <c r="BF17" i="2"/>
  <c r="BE10" i="2"/>
  <c r="BF10" i="2"/>
  <c r="BE9" i="2"/>
  <c r="BF9" i="2"/>
  <c r="BE23" i="2"/>
  <c r="BF23" i="2"/>
  <c r="BE11" i="2"/>
  <c r="BF11" i="2"/>
  <c r="BE12" i="2"/>
  <c r="BF12" i="2"/>
  <c r="BE13" i="2"/>
  <c r="BF13" i="2"/>
  <c r="BE8" i="2"/>
  <c r="BF8" i="2"/>
  <c r="BE19" i="2"/>
  <c r="BF19" i="2"/>
  <c r="BE15" i="2"/>
  <c r="BF15" i="2"/>
  <c r="BE24" i="2"/>
  <c r="BF24" i="2"/>
  <c r="BE7" i="2"/>
  <c r="AX25" i="2"/>
  <c r="BE6" i="2"/>
  <c r="BA5" i="2"/>
  <c r="BF5" i="2"/>
  <c r="BB25" i="2"/>
  <c r="AW25" i="2"/>
  <c r="BE22" i="2"/>
  <c r="BF22" i="2"/>
  <c r="BE5" i="4"/>
  <c r="BE25" i="4"/>
  <c r="BA25" i="4"/>
  <c r="AB25" i="3"/>
  <c r="AB27" i="3"/>
  <c r="AD5" i="3"/>
  <c r="BA25" i="2"/>
  <c r="BE5" i="2"/>
  <c r="BE25" i="2"/>
  <c r="AD25" i="3"/>
  <c r="AD27" i="3"/>
  <c r="AF5" i="3"/>
  <c r="AF25" i="3"/>
  <c r="AF27" i="3"/>
  <c r="BF25" i="2"/>
</calcChain>
</file>

<file path=xl/comments1.xml><?xml version="1.0" encoding="utf-8"?>
<comments xmlns="http://schemas.openxmlformats.org/spreadsheetml/2006/main">
  <authors>
    <author>Keiei Partners Corp.</author>
  </authors>
  <commentLis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金融機関名（支店名も服務）を入力します。</t>
        </r>
      </text>
    </comment>
  </commentList>
</comments>
</file>

<file path=xl/comments2.xml><?xml version="1.0" encoding="utf-8"?>
<comments xmlns="http://schemas.openxmlformats.org/spreadsheetml/2006/main">
  <authors>
    <author>Keiei Partners Corp.</author>
  </authors>
  <commentLis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“抵当”か、“根抵当”かをプルダウンメニューより選択してください。</t>
        </r>
      </text>
    </commen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所在地を入力してください。</t>
        </r>
      </text>
    </commen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所在地を入力してください。</t>
        </r>
      </text>
    </comment>
    <comment ref="I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“田”、“畑”、“居宅”、“宅地”等入力してください。</t>
        </r>
      </text>
    </comment>
    <comment ref="J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土地であれば地積、居宅であれば面積を入力してください。</t>
        </r>
      </text>
    </commen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居宅であれば“木造2階建て”等入力してください。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Keiei Partners Corp.</author>
  </authors>
  <commentLis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「金融機関マスタ」シートに登録した金融機関がプルダウンメニューに表示されます。その中から選択してください。</t>
        </r>
      </text>
    </commen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“証書貸付”、“手形貸付”、“当座貸越”をプルダウンメニューより選択してください。</t>
        </r>
      </text>
    </commen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“元金均等”か、“元利均等”かをプルダウンメニューより選択してください。</t>
        </r>
      </text>
    </commen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“プロパー（有担保）”、“保証協会付（有担保）”等の借入条件の内容をプルダウンメニューより選択してください。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“設備”、“運転”、“不動産”といった資金の用途を入力してください。</t>
        </r>
      </text>
    </comment>
    <comment ref="P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無しか有りか？をプルダウンメニューより選択してください。</t>
        </r>
      </text>
    </comment>
    <comment ref="Q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無しか有りか？をプルダウンメニューより選択してください。</t>
        </r>
      </text>
    </comment>
    <comment ref="T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「抵当権者情報リスト」の№を入力してください。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Keiei Partners Corp.</author>
  </authors>
  <commentLis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「金融機関マスタ」シートに登録した金融機関がプルダウンメニューに表示されます。その中から選択してください。</t>
        </r>
      </text>
    </commen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“証書貸付”、“手形貸付”、“当座貸越”をプルダウンメニューより選択してください。</t>
        </r>
      </text>
    </commen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“元金均等”か、“元利均等”かをプルダウンメニューより選択してください。</t>
        </r>
      </text>
    </commen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“プロパー（有担保）”、“保証協会付（有担保）”等の借入条件の内容をプルダウンメニューより選択してください。</t>
        </r>
      </text>
    </commen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“設備”、“運転”、“不動産”といった資金の用途を入力してください。</t>
        </r>
      </text>
    </comment>
    <comment ref="P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無しか有りか？をプルダウンメニューより選択してください。</t>
        </r>
      </text>
    </comment>
    <comment ref="Q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無しか有りか？をプルダウンメニューより選択してください。</t>
        </r>
      </text>
    </comment>
    <comment ref="T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「抵当権者情報リスト」の№を入力してください。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Keiei Partners Corp.</author>
  </authors>
  <commentList>
    <comment ref="K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ここに年月を入力してください。
＜入力例＞“2018/4/1”⇒“2018年4月”
すると、「借入金（リース）」「借入金（短期＆手形）」の年月も一緒に変更されます。</t>
        </r>
      </text>
    </comment>
  </commentList>
</comments>
</file>

<file path=xl/comments6.xml><?xml version="1.0" encoding="utf-8"?>
<comments xmlns="http://schemas.openxmlformats.org/spreadsheetml/2006/main">
  <authors>
    <author>Keiei Partners Corp.</author>
  </authors>
  <commentList>
    <comment ref="V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対象の月を入力してください。（入力例：“2017/9/1”）</t>
        </r>
      </text>
    </comment>
    <comment ref="P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借換区分で“借換”を選択した場合は、借換方法、借換額、返済回数を入力してください。
“継続”或いは“完済”の場合は、借換方法は未入力にし、借換額と返済額は 0を入力してください。
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借換方法をプルダウンメニュー（“当座貸越（プロパー）”、“当座貸越（保証協会付）”、“手形貸付（プロパー）”、“手形貸付（保証協会付）”、“折り返し融資”、“増額”、“その他”）から選択してください。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借換区分で“借換”を選択した場合、借換額を入力してください。
“継続”或いは“完済”の場合は、0円にしてください。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<sst xmlns="http://schemas.openxmlformats.org/spreadsheetml/2006/main" count="309" uniqueCount="134">
  <si>
    <t>№</t>
    <phoneticPr fontId="1"/>
  </si>
  <si>
    <t>借入額</t>
    <rPh sb="0" eb="2">
      <t>カリイレ</t>
    </rPh>
    <rPh sb="2" eb="3">
      <t>ガク</t>
    </rPh>
    <phoneticPr fontId="1"/>
  </si>
  <si>
    <t>返済期間</t>
    <rPh sb="0" eb="2">
      <t>ヘンサイ</t>
    </rPh>
    <rPh sb="2" eb="4">
      <t>キカン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</si>
  <si>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</si>
  <si>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</si>
  <si>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利率</t>
    <rPh sb="0" eb="2">
      <t>リリツ</t>
    </rPh>
    <phoneticPr fontId="1"/>
  </si>
  <si>
    <t>諸費用</t>
    <rPh sb="0" eb="3">
      <t>ショヒヨウ</t>
    </rPh>
    <phoneticPr fontId="1"/>
  </si>
  <si>
    <t>返済方法</t>
    <rPh sb="0" eb="2">
      <t>ヘンサイ</t>
    </rPh>
    <rPh sb="2" eb="4">
      <t>ホウホウ</t>
    </rPh>
    <phoneticPr fontId="1"/>
  </si>
  <si>
    <t>資金用途</t>
    <rPh sb="0" eb="2">
      <t>シキン</t>
    </rPh>
    <rPh sb="2" eb="4">
      <t>ヨウト</t>
    </rPh>
    <phoneticPr fontId="1"/>
  </si>
  <si>
    <t>補足</t>
    <rPh sb="0" eb="2">
      <t>ホソク</t>
    </rPh>
    <phoneticPr fontId="1"/>
  </si>
  <si>
    <t>融資元金融機関</t>
    <rPh sb="0" eb="2">
      <t>ユウシ</t>
    </rPh>
    <rPh sb="2" eb="3">
      <t>モト</t>
    </rPh>
    <rPh sb="3" eb="5">
      <t>キンユウ</t>
    </rPh>
    <rPh sb="5" eb="7">
      <t>キカン</t>
    </rPh>
    <phoneticPr fontId="1"/>
  </si>
  <si>
    <t>債務者</t>
    <rPh sb="0" eb="3">
      <t>サイムシャ</t>
    </rPh>
    <phoneticPr fontId="1"/>
  </si>
  <si>
    <t>借入金内訳表（長期）</t>
    <rPh sb="0" eb="2">
      <t>カリイレ</t>
    </rPh>
    <rPh sb="2" eb="3">
      <t>キン</t>
    </rPh>
    <rPh sb="3" eb="5">
      <t>ウチワケ</t>
    </rPh>
    <rPh sb="5" eb="6">
      <t>ヒョウ</t>
    </rPh>
    <rPh sb="7" eb="9">
      <t>チョウキ</t>
    </rPh>
    <phoneticPr fontId="1"/>
  </si>
  <si>
    <t>単位：円</t>
    <rPh sb="0" eb="2">
      <t>タンイ</t>
    </rPh>
    <rPh sb="3" eb="4">
      <t>エン</t>
    </rPh>
    <phoneticPr fontId="1"/>
  </si>
  <si>
    <t>債権在高</t>
    <rPh sb="0" eb="2">
      <t>サイケン</t>
    </rPh>
    <rPh sb="2" eb="3">
      <t>ザイ</t>
    </rPh>
    <rPh sb="3" eb="4">
      <t>ダカ</t>
    </rPh>
    <phoneticPr fontId="1"/>
  </si>
  <si>
    <t>借入</t>
    <rPh sb="0" eb="2">
      <t>カリイレ</t>
    </rPh>
    <phoneticPr fontId="1"/>
  </si>
  <si>
    <t>返済</t>
    <rPh sb="0" eb="2">
      <t>ヘンサイ</t>
    </rPh>
    <phoneticPr fontId="1"/>
  </si>
  <si>
    <t>残高</t>
    <rPh sb="0" eb="2">
      <t>ザンダカ</t>
    </rPh>
    <phoneticPr fontId="1"/>
  </si>
  <si>
    <t>支払利息</t>
    <rPh sb="0" eb="2">
      <t>シハライ</t>
    </rPh>
    <rPh sb="2" eb="4">
      <t>リソク</t>
    </rPh>
    <phoneticPr fontId="1"/>
  </si>
  <si>
    <t>長期借入金計</t>
    <rPh sb="0" eb="2">
      <t>チョウキ</t>
    </rPh>
    <rPh sb="2" eb="4">
      <t>カリイレ</t>
    </rPh>
    <rPh sb="4" eb="5">
      <t>キン</t>
    </rPh>
    <rPh sb="5" eb="6">
      <t>ケイ</t>
    </rPh>
    <phoneticPr fontId="1"/>
  </si>
  <si>
    <t>借入金内訳表（リース）</t>
    <rPh sb="0" eb="2">
      <t>カリイレ</t>
    </rPh>
    <rPh sb="2" eb="3">
      <t>キン</t>
    </rPh>
    <rPh sb="3" eb="5">
      <t>ウチワケ</t>
    </rPh>
    <rPh sb="5" eb="6">
      <t>ヒョウ</t>
    </rPh>
    <phoneticPr fontId="1"/>
  </si>
  <si>
    <t>リース相手先</t>
    <rPh sb="3" eb="5">
      <t>アイテ</t>
    </rPh>
    <rPh sb="5" eb="6">
      <t>サキ</t>
    </rPh>
    <phoneticPr fontId="1"/>
  </si>
  <si>
    <t>リース債務計</t>
    <rPh sb="3" eb="5">
      <t>サイム</t>
    </rPh>
    <rPh sb="5" eb="6">
      <t>ケイ</t>
    </rPh>
    <phoneticPr fontId="1"/>
  </si>
  <si>
    <t>リース債務計　　（単位：千円）</t>
    <rPh sb="3" eb="5">
      <t>サイム</t>
    </rPh>
    <rPh sb="5" eb="6">
      <t>ケイ</t>
    </rPh>
    <rPh sb="9" eb="11">
      <t>タンイ</t>
    </rPh>
    <rPh sb="12" eb="14">
      <t>センエン</t>
    </rPh>
    <phoneticPr fontId="1"/>
  </si>
  <si>
    <t>短期借入金計</t>
    <rPh sb="0" eb="2">
      <t>タンキ</t>
    </rPh>
    <rPh sb="2" eb="4">
      <t>カリイレ</t>
    </rPh>
    <rPh sb="4" eb="5">
      <t>キン</t>
    </rPh>
    <rPh sb="5" eb="6">
      <t>ケイ</t>
    </rPh>
    <phoneticPr fontId="1"/>
  </si>
  <si>
    <t>地目・種類</t>
    <rPh sb="0" eb="1">
      <t>チ</t>
    </rPh>
    <rPh sb="1" eb="2">
      <t>メ</t>
    </rPh>
    <rPh sb="3" eb="5">
      <t>シュルイ</t>
    </rPh>
    <phoneticPr fontId="1"/>
  </si>
  <si>
    <t>地積・面積</t>
    <rPh sb="0" eb="2">
      <t>チセキ</t>
    </rPh>
    <rPh sb="3" eb="5">
      <t>メンセキ</t>
    </rPh>
    <phoneticPr fontId="1"/>
  </si>
  <si>
    <t>構造等</t>
    <rPh sb="0" eb="2">
      <t>コウゾウ</t>
    </rPh>
    <rPh sb="2" eb="3">
      <t>トウ</t>
    </rPh>
    <phoneticPr fontId="1"/>
  </si>
  <si>
    <t>所有者</t>
    <rPh sb="0" eb="3">
      <t>ショユウシャ</t>
    </rPh>
    <phoneticPr fontId="1"/>
  </si>
  <si>
    <t>団信加入
有無</t>
    <rPh sb="0" eb="2">
      <t>ダンシン</t>
    </rPh>
    <rPh sb="2" eb="4">
      <t>カニュウ</t>
    </rPh>
    <rPh sb="5" eb="7">
      <t>ウム</t>
    </rPh>
    <phoneticPr fontId="1"/>
  </si>
  <si>
    <t>抵当権者情報リスト</t>
    <rPh sb="0" eb="3">
      <t>テイトウケン</t>
    </rPh>
    <rPh sb="3" eb="4">
      <t>シャ</t>
    </rPh>
    <rPh sb="4" eb="6">
      <t>ジョウホウ</t>
    </rPh>
    <phoneticPr fontId="1"/>
  </si>
  <si>
    <t>所在</t>
    <rPh sb="0" eb="2">
      <t>ショザイ</t>
    </rPh>
    <phoneticPr fontId="1"/>
  </si>
  <si>
    <t>地番・家屋番号</t>
    <rPh sb="0" eb="2">
      <t>チバン</t>
    </rPh>
    <rPh sb="3" eb="5">
      <t>カオク</t>
    </rPh>
    <rPh sb="5" eb="7">
      <t>バンゴウ</t>
    </rPh>
    <phoneticPr fontId="1"/>
  </si>
  <si>
    <t>抵当区分</t>
    <rPh sb="0" eb="2">
      <t>テイトウ</t>
    </rPh>
    <rPh sb="2" eb="4">
      <t>クブン</t>
    </rPh>
    <phoneticPr fontId="1"/>
  </si>
  <si>
    <t>債権（限度）額</t>
    <rPh sb="0" eb="2">
      <t>サイケン</t>
    </rPh>
    <rPh sb="3" eb="5">
      <t>ゲンド</t>
    </rPh>
    <rPh sb="6" eb="7">
      <t>ガク</t>
    </rPh>
    <phoneticPr fontId="1"/>
  </si>
  <si>
    <t>抵当（根抵当）権者</t>
    <rPh sb="0" eb="2">
      <t>テイトウ</t>
    </rPh>
    <rPh sb="3" eb="6">
      <t>ネテイトウ</t>
    </rPh>
    <rPh sb="7" eb="8">
      <t>ケン</t>
    </rPh>
    <rPh sb="8" eb="9">
      <t>シャ</t>
    </rPh>
    <phoneticPr fontId="1"/>
  </si>
  <si>
    <t>共同担保目録</t>
    <rPh sb="0" eb="2">
      <t>キョウドウ</t>
    </rPh>
    <rPh sb="2" eb="4">
      <t>タンポ</t>
    </rPh>
    <rPh sb="4" eb="6">
      <t>モクロク</t>
    </rPh>
    <phoneticPr fontId="1"/>
  </si>
  <si>
    <t>受付年月日</t>
    <rPh sb="0" eb="2">
      <t>ウケツケ</t>
    </rPh>
    <rPh sb="2" eb="5">
      <t>ネンガッピ</t>
    </rPh>
    <phoneticPr fontId="1"/>
  </si>
  <si>
    <t>抵当権状況</t>
    <rPh sb="0" eb="3">
      <t>テイトウケン</t>
    </rPh>
    <rPh sb="3" eb="5">
      <t>ジョウキョウ</t>
    </rPh>
    <phoneticPr fontId="1"/>
  </si>
  <si>
    <t>取引番号</t>
    <rPh sb="0" eb="2">
      <t>トリヒキ</t>
    </rPh>
    <rPh sb="2" eb="4">
      <t>バンゴウ</t>
    </rPh>
    <phoneticPr fontId="1"/>
  </si>
  <si>
    <t>融資種類</t>
    <rPh sb="0" eb="2">
      <t>ユウシ</t>
    </rPh>
    <rPh sb="2" eb="4">
      <t>シュルイ</t>
    </rPh>
    <phoneticPr fontId="1"/>
  </si>
  <si>
    <t>制度融資名</t>
    <rPh sb="0" eb="2">
      <t>セイド</t>
    </rPh>
    <rPh sb="2" eb="4">
      <t>ユウシ</t>
    </rPh>
    <rPh sb="4" eb="5">
      <t>メイ</t>
    </rPh>
    <phoneticPr fontId="1"/>
  </si>
  <si>
    <t>返済
回数</t>
    <rPh sb="0" eb="2">
      <t>ヘンサイ</t>
    </rPh>
    <rPh sb="3" eb="5">
      <t>カイスウ</t>
    </rPh>
    <phoneticPr fontId="1"/>
  </si>
  <si>
    <t>金融機関マスタ</t>
    <rPh sb="0" eb="2">
      <t>キンユウ</t>
    </rPh>
    <rPh sb="2" eb="4">
      <t>キカン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</si>
  <si>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</si>
  <si>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借入日
（融資実行日）</t>
    <rPh sb="0" eb="2">
      <t>カリイレ</t>
    </rPh>
    <rPh sb="2" eb="3">
      <t>ビ</t>
    </rPh>
    <rPh sb="5" eb="7">
      <t>ユウシ</t>
    </rPh>
    <rPh sb="7" eb="9">
      <t>ジッコウ</t>
    </rPh>
    <rPh sb="9" eb="10">
      <t>ビ</t>
    </rPh>
    <phoneticPr fontId="1"/>
  </si>
  <si>
    <t>月返済額
（元金返済額）</t>
    <rPh sb="0" eb="1">
      <t>ツキ</t>
    </rPh>
    <rPh sb="1" eb="3">
      <t>ヘンサイ</t>
    </rPh>
    <rPh sb="3" eb="4">
      <t>ガク</t>
    </rPh>
    <rPh sb="6" eb="8">
      <t>ガンキン</t>
    </rPh>
    <rPh sb="8" eb="10">
      <t>ヘンサイ</t>
    </rPh>
    <rPh sb="10" eb="11">
      <t>ガク</t>
    </rPh>
    <phoneticPr fontId="1"/>
  </si>
  <si>
    <t>借入条件</t>
    <rPh sb="0" eb="2">
      <t>カリイレ</t>
    </rPh>
    <rPh sb="2" eb="4">
      <t>ジョウケン</t>
    </rPh>
    <phoneticPr fontId="1"/>
  </si>
  <si>
    <t>利子補給
有無</t>
    <rPh sb="0" eb="4">
      <t>リシホキュウ</t>
    </rPh>
    <rPh sb="5" eb="7">
      <t>ウム</t>
    </rPh>
    <phoneticPr fontId="1"/>
  </si>
  <si>
    <t>№</t>
    <phoneticPr fontId="1"/>
  </si>
  <si>
    <t>№</t>
    <phoneticPr fontId="1"/>
  </si>
  <si>
    <t>№</t>
    <phoneticPr fontId="1"/>
  </si>
  <si>
    <t>【 銀行等借入・リース管理　使用方法 】</t>
    <rPh sb="2" eb="4">
      <t>ギンコウ</t>
    </rPh>
    <rPh sb="4" eb="5">
      <t>トウ</t>
    </rPh>
    <rPh sb="5" eb="7">
      <t>カリイレ</t>
    </rPh>
    <rPh sb="11" eb="13">
      <t>カンリ</t>
    </rPh>
    <rPh sb="14" eb="16">
      <t>シヨウ</t>
    </rPh>
    <rPh sb="16" eb="18">
      <t>ホウホウ</t>
    </rPh>
    <phoneticPr fontId="1"/>
  </si>
  <si>
    <t>1.金融機関マスタ ・・・ 融資元（借入先）の金融機関名を登録します。</t>
    <rPh sb="2" eb="6">
      <t>キンユウキカン</t>
    </rPh>
    <rPh sb="14" eb="16">
      <t>ユウシ</t>
    </rPh>
    <rPh sb="16" eb="17">
      <t>モト</t>
    </rPh>
    <rPh sb="18" eb="20">
      <t>カリイレ</t>
    </rPh>
    <rPh sb="20" eb="21">
      <t>サキ</t>
    </rPh>
    <rPh sb="23" eb="27">
      <t>キンユウキカン</t>
    </rPh>
    <rPh sb="27" eb="28">
      <t>メイ</t>
    </rPh>
    <rPh sb="29" eb="31">
      <t>トウロク</t>
    </rPh>
    <phoneticPr fontId="1"/>
  </si>
  <si>
    <t>「借入情報」「借入金（長期）」「借入金（短期＆手形）」シートの金融機関名のプルダウンメニューに反映されます。</t>
    <phoneticPr fontId="1"/>
  </si>
  <si>
    <t>住　　　所</t>
    <rPh sb="0" eb="1">
      <t>ジュウ</t>
    </rPh>
    <rPh sb="4" eb="5">
      <t>ショ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</si>
  <si>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</si>
  <si>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</si>
  <si>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補　　　足</t>
    <rPh sb="0" eb="1">
      <t>ホ</t>
    </rPh>
    <rPh sb="4" eb="5">
      <t>アシ</t>
    </rPh>
    <phoneticPr fontId="1"/>
  </si>
  <si>
    <t>2.抵当権者情報 ・・・ 登記簿謄本（登記全部事項証明書）の情報を入力してください。</t>
    <rPh sb="2" eb="5">
      <t>テイトウケン</t>
    </rPh>
    <rPh sb="5" eb="6">
      <t>シャ</t>
    </rPh>
    <rPh sb="6" eb="8">
      <t>ジョウホウ</t>
    </rPh>
    <rPh sb="13" eb="16">
      <t>トウキボ</t>
    </rPh>
    <rPh sb="16" eb="18">
      <t>トウホン</t>
    </rPh>
    <rPh sb="19" eb="21">
      <t>トウキ</t>
    </rPh>
    <rPh sb="21" eb="23">
      <t>ゼンブ</t>
    </rPh>
    <rPh sb="23" eb="25">
      <t>ジコウ</t>
    </rPh>
    <rPh sb="25" eb="28">
      <t>ショウメイショ</t>
    </rPh>
    <rPh sb="30" eb="32">
      <t>ジョウホウ</t>
    </rPh>
    <rPh sb="33" eb="35">
      <t>ニュウリョク</t>
    </rPh>
    <phoneticPr fontId="1"/>
  </si>
  <si>
    <t>①まず、「金融機関マスタ」「抵当権者情報」シートを入力してください。</t>
    <rPh sb="5" eb="7">
      <t>キンユウ</t>
    </rPh>
    <rPh sb="7" eb="9">
      <t>キカン</t>
    </rPh>
    <rPh sb="14" eb="17">
      <t>テイトウケン</t>
    </rPh>
    <rPh sb="17" eb="18">
      <t>シャ</t>
    </rPh>
    <rPh sb="18" eb="20">
      <t>ジョウホウ</t>
    </rPh>
    <rPh sb="25" eb="27">
      <t>ニュウリョク</t>
    </rPh>
    <phoneticPr fontId="1"/>
  </si>
  <si>
    <t>※ コメントが付いている項目のセルがいくつかありますので、そちらもご覧ください。（右上が赤くなっているセルの付近にカーソルを移動すると表示されます。）</t>
    <rPh sb="7" eb="8">
      <t>ツ</t>
    </rPh>
    <rPh sb="12" eb="14">
      <t>コウモク</t>
    </rPh>
    <rPh sb="34" eb="35">
      <t>ラン</t>
    </rPh>
    <rPh sb="41" eb="43">
      <t>ミギウエ</t>
    </rPh>
    <rPh sb="44" eb="45">
      <t>アカ</t>
    </rPh>
    <rPh sb="54" eb="56">
      <t>フキン</t>
    </rPh>
    <rPh sb="62" eb="64">
      <t>イドウ</t>
    </rPh>
    <rPh sb="67" eb="69">
      <t>ヒョウジ</t>
    </rPh>
    <phoneticPr fontId="1"/>
  </si>
  <si>
    <t>③次に、具体的な返済額合計等を把握したい場合、「借入金○○」シートを入力してください。</t>
    <rPh sb="1" eb="2">
      <t>ツギ</t>
    </rPh>
    <rPh sb="4" eb="7">
      <t>グタイテキ</t>
    </rPh>
    <rPh sb="8" eb="10">
      <t>ヘンサイ</t>
    </rPh>
    <rPh sb="10" eb="11">
      <t>ガク</t>
    </rPh>
    <rPh sb="11" eb="13">
      <t>ゴウケイ</t>
    </rPh>
    <rPh sb="13" eb="14">
      <t>ナド</t>
    </rPh>
    <rPh sb="15" eb="17">
      <t>ハアク</t>
    </rPh>
    <rPh sb="20" eb="22">
      <t>バアイ</t>
    </rPh>
    <rPh sb="24" eb="26">
      <t>カリイレ</t>
    </rPh>
    <rPh sb="26" eb="27">
      <t>キン</t>
    </rPh>
    <rPh sb="34" eb="36">
      <t>ニュウリョク</t>
    </rPh>
    <phoneticPr fontId="1"/>
  </si>
  <si>
    <t>※</t>
    <phoneticPr fontId="1"/>
  </si>
  <si>
    <t>返済開始日</t>
    <rPh sb="0" eb="2">
      <t>ヘンサイ</t>
    </rPh>
    <rPh sb="2" eb="4">
      <t>カイシ</t>
    </rPh>
    <rPh sb="4" eb="5">
      <t>ビ</t>
    </rPh>
    <phoneticPr fontId="1"/>
  </si>
  <si>
    <t>元金返済額／月返済額</t>
    <rPh sb="0" eb="2">
      <t>ガンキン</t>
    </rPh>
    <rPh sb="2" eb="4">
      <t>ヘンサイ</t>
    </rPh>
    <rPh sb="4" eb="5">
      <t>ガク</t>
    </rPh>
    <rPh sb="6" eb="7">
      <t>ツキ</t>
    </rPh>
    <rPh sb="7" eb="9">
      <t>ヘンサイ</t>
    </rPh>
    <rPh sb="9" eb="10">
      <t>ガク</t>
    </rPh>
    <phoneticPr fontId="1"/>
  </si>
  <si>
    <t>返済や支払利息の計算式は、簡易計算式が入っております。正確に入力したい場合は、直接入力してください。</t>
    <rPh sb="0" eb="2">
      <t>ヘンサイ</t>
    </rPh>
    <rPh sb="3" eb="5">
      <t>シハライ</t>
    </rPh>
    <rPh sb="5" eb="7">
      <t>リソク</t>
    </rPh>
    <rPh sb="8" eb="11">
      <t>ケイサンシキ</t>
    </rPh>
    <rPh sb="13" eb="15">
      <t>カンイ</t>
    </rPh>
    <rPh sb="15" eb="18">
      <t>ケイサンシキ</t>
    </rPh>
    <rPh sb="19" eb="20">
      <t>ハイ</t>
    </rPh>
    <rPh sb="27" eb="29">
      <t>セイカク</t>
    </rPh>
    <rPh sb="30" eb="32">
      <t>ニュウリョク</t>
    </rPh>
    <rPh sb="35" eb="37">
      <t>バアイ</t>
    </rPh>
    <rPh sb="39" eb="41">
      <t>チョクセツ</t>
    </rPh>
    <rPh sb="41" eb="43">
      <t>ニュウリョク</t>
    </rPh>
    <phoneticPr fontId="1"/>
  </si>
  <si>
    <t>月額リース料</t>
    <rPh sb="0" eb="2">
      <t>ゲツガク</t>
    </rPh>
    <rPh sb="5" eb="6">
      <t>リョウ</t>
    </rPh>
    <phoneticPr fontId="1"/>
  </si>
  <si>
    <t>支払開始日</t>
    <rPh sb="0" eb="2">
      <t>シハライ</t>
    </rPh>
    <rPh sb="2" eb="4">
      <t>カイシ</t>
    </rPh>
    <rPh sb="4" eb="5">
      <t>ビ</t>
    </rPh>
    <phoneticPr fontId="1"/>
  </si>
  <si>
    <t>※ あらかじめ計算式の入っているセル（背景色がグレーのセル）は、削除しないよう気を付けて下さい。（「借入金（○○）」はその限りではない。）</t>
    <rPh sb="7" eb="10">
      <t>ケイサンシキ</t>
    </rPh>
    <rPh sb="11" eb="12">
      <t>ハイ</t>
    </rPh>
    <rPh sb="19" eb="21">
      <t>ハイケイ</t>
    </rPh>
    <rPh sb="21" eb="22">
      <t>ショク</t>
    </rPh>
    <rPh sb="32" eb="34">
      <t>サクジョ</t>
    </rPh>
    <rPh sb="39" eb="40">
      <t>キ</t>
    </rPh>
    <rPh sb="41" eb="42">
      <t>ツ</t>
    </rPh>
    <rPh sb="44" eb="45">
      <t>クダ</t>
    </rPh>
    <rPh sb="50" eb="52">
      <t>カリイレ</t>
    </rPh>
    <rPh sb="52" eb="53">
      <t>キン</t>
    </rPh>
    <rPh sb="61" eb="62">
      <t>カギ</t>
    </rPh>
    <phoneticPr fontId="1"/>
  </si>
  <si>
    <t>こちらは年毎に区切ったシートになっております。複数年にまたがる際は、シートをコピーして年毎に管理してお使いください。</t>
    <rPh sb="4" eb="5">
      <t>ネン</t>
    </rPh>
    <rPh sb="5" eb="6">
      <t>ゴト</t>
    </rPh>
    <rPh sb="7" eb="9">
      <t>クギ</t>
    </rPh>
    <rPh sb="23" eb="25">
      <t>フクスウ</t>
    </rPh>
    <rPh sb="25" eb="26">
      <t>ネン</t>
    </rPh>
    <rPh sb="31" eb="32">
      <t>サイ</t>
    </rPh>
    <rPh sb="43" eb="44">
      <t>ネン</t>
    </rPh>
    <rPh sb="44" eb="45">
      <t>ゴト</t>
    </rPh>
    <rPh sb="46" eb="48">
      <t>カンリ</t>
    </rPh>
    <rPh sb="51" eb="52">
      <t>ツカ</t>
    </rPh>
    <phoneticPr fontId="1"/>
  </si>
  <si>
    <t>【 借換シミュレーション　使用方法 】</t>
    <rPh sb="2" eb="4">
      <t>カリカ</t>
    </rPh>
    <rPh sb="13" eb="15">
      <t>シヨウ</t>
    </rPh>
    <rPh sb="15" eb="17">
      <t>ホウホウ</t>
    </rPh>
    <phoneticPr fontId="1"/>
  </si>
  <si>
    <t>“借換”を選択した場合のみ、「借換方法」「借換額」「返済回数」を入力してください。（“継続”、“完済”を選択した場合はデータを入力しないでください。）</t>
    <rPh sb="1" eb="3">
      <t>カリカエ</t>
    </rPh>
    <rPh sb="5" eb="7">
      <t>センタク</t>
    </rPh>
    <rPh sb="9" eb="11">
      <t>バアイ</t>
    </rPh>
    <rPh sb="15" eb="17">
      <t>カリカエ</t>
    </rPh>
    <rPh sb="17" eb="19">
      <t>ホウホウ</t>
    </rPh>
    <rPh sb="21" eb="23">
      <t>カリカエ</t>
    </rPh>
    <rPh sb="23" eb="24">
      <t>ガク</t>
    </rPh>
    <rPh sb="26" eb="28">
      <t>ヘンサイ</t>
    </rPh>
    <rPh sb="28" eb="30">
      <t>カイスウ</t>
    </rPh>
    <rPh sb="32" eb="34">
      <t>ニュウリョク</t>
    </rPh>
    <rPh sb="43" eb="45">
      <t>ケイゾク</t>
    </rPh>
    <rPh sb="48" eb="50">
      <t>カンサイ</t>
    </rPh>
    <rPh sb="52" eb="54">
      <t>センタク</t>
    </rPh>
    <rPh sb="56" eb="58">
      <t>バアイ</t>
    </rPh>
    <rPh sb="63" eb="65">
      <t>ニュウリョク</t>
    </rPh>
    <phoneticPr fontId="16"/>
  </si>
  <si>
    <t>※ あらかじめ計算式の入っているセル（背景色がグレーのセル）は、削除しないよう気を付けて下さい。</t>
    <rPh sb="7" eb="10">
      <t>ケイサンシキ</t>
    </rPh>
    <rPh sb="11" eb="12">
      <t>ハイ</t>
    </rPh>
    <rPh sb="19" eb="21">
      <t>ハイケイ</t>
    </rPh>
    <rPh sb="21" eb="22">
      <t>ショク</t>
    </rPh>
    <rPh sb="32" eb="34">
      <t>サクジョ</t>
    </rPh>
    <rPh sb="39" eb="40">
      <t>キ</t>
    </rPh>
    <rPh sb="41" eb="42">
      <t>ツ</t>
    </rPh>
    <rPh sb="44" eb="45">
      <t>クダ</t>
    </rPh>
    <phoneticPr fontId="1"/>
  </si>
  <si>
    <t>借換シミュレーション（借入返済比較表）</t>
    <rPh sb="0" eb="1">
      <t>カ</t>
    </rPh>
    <rPh sb="1" eb="2">
      <t>カ</t>
    </rPh>
    <rPh sb="11" eb="13">
      <t>カリイレ</t>
    </rPh>
    <rPh sb="13" eb="15">
      <t>ヘンサイ</t>
    </rPh>
    <rPh sb="15" eb="17">
      <t>ヒカク</t>
    </rPh>
    <rPh sb="17" eb="18">
      <t>ヒョウ</t>
    </rPh>
    <phoneticPr fontId="16"/>
  </si>
  <si>
    <t>　※返済方法を元金均等とした場合のシミュレーションです。</t>
    <phoneticPr fontId="16"/>
  </si>
  <si>
    <t>№</t>
    <phoneticPr fontId="16"/>
  </si>
  <si>
    <t>用　途</t>
    <phoneticPr fontId="16"/>
  </si>
  <si>
    <t>返済方法</t>
  </si>
  <si>
    <t>借入日</t>
    <rPh sb="0" eb="2">
      <t>カリイレ</t>
    </rPh>
    <rPh sb="2" eb="3">
      <t>ビ</t>
    </rPh>
    <phoneticPr fontId="16"/>
  </si>
  <si>
    <t>返済開始日</t>
  </si>
  <si>
    <t>返済終了日</t>
  </si>
  <si>
    <t>返済回数</t>
  </si>
  <si>
    <t>借入額</t>
    <rPh sb="0" eb="2">
      <t>カリイレ</t>
    </rPh>
    <phoneticPr fontId="16"/>
  </si>
  <si>
    <t>利　率</t>
    <phoneticPr fontId="16"/>
  </si>
  <si>
    <t>月末残高</t>
  </si>
  <si>
    <t>月元金返済額</t>
    <rPh sb="1" eb="3">
      <t>ガンキン</t>
    </rPh>
    <phoneticPr fontId="16"/>
  </si>
  <si>
    <t>区　分</t>
    <phoneticPr fontId="16"/>
  </si>
  <si>
    <t>借換方法</t>
  </si>
  <si>
    <t>借換額</t>
    <phoneticPr fontId="16"/>
  </si>
  <si>
    <t>手取資金</t>
    <rPh sb="0" eb="2">
      <t>テドリ</t>
    </rPh>
    <rPh sb="2" eb="4">
      <t>シキン</t>
    </rPh>
    <phoneticPr fontId="16"/>
  </si>
  <si>
    <t>借換後残高</t>
    <rPh sb="0" eb="2">
      <t>カリカエ</t>
    </rPh>
    <rPh sb="2" eb="3">
      <t>ゴ</t>
    </rPh>
    <rPh sb="3" eb="5">
      <t>ザンダカ</t>
    </rPh>
    <phoneticPr fontId="16"/>
  </si>
  <si>
    <t>返済回数</t>
    <phoneticPr fontId="16"/>
  </si>
  <si>
    <t>継続</t>
  </si>
  <si>
    <t>合　　　　　　　　計</t>
    <rPh sb="0" eb="1">
      <t>ア</t>
    </rPh>
    <rPh sb="9" eb="10">
      <t>ケイ</t>
    </rPh>
    <phoneticPr fontId="16"/>
  </si>
  <si>
    <t>借換後残高差額</t>
    <rPh sb="0" eb="2">
      <t>カリカエ</t>
    </rPh>
    <rPh sb="2" eb="3">
      <t>ゴ</t>
    </rPh>
    <rPh sb="3" eb="5">
      <t>ザンダカ</t>
    </rPh>
    <rPh sb="5" eb="7">
      <t>サガク</t>
    </rPh>
    <phoneticPr fontId="16"/>
  </si>
  <si>
    <t>借換後月返済額差額</t>
    <rPh sb="0" eb="2">
      <t>カリカエ</t>
    </rPh>
    <rPh sb="2" eb="3">
      <t>ゴ</t>
    </rPh>
    <rPh sb="3" eb="4">
      <t>ツキ</t>
    </rPh>
    <rPh sb="4" eb="6">
      <t>ヘンサイ</t>
    </rPh>
    <rPh sb="6" eb="7">
      <t>ガク</t>
    </rPh>
    <rPh sb="7" eb="8">
      <t>サ</t>
    </rPh>
    <rPh sb="8" eb="9">
      <t>ガク</t>
    </rPh>
    <phoneticPr fontId="16"/>
  </si>
  <si>
    <t>年月：</t>
    <rPh sb="0" eb="2">
      <t>ネンゲツ</t>
    </rPh>
    <phoneticPr fontId="1"/>
  </si>
  <si>
    <t>借換シミュレーション入力</t>
    <rPh sb="0" eb="1">
      <t>カ</t>
    </rPh>
    <rPh sb="1" eb="2">
      <t>カ</t>
    </rPh>
    <rPh sb="10" eb="12">
      <t>ニュウリョク</t>
    </rPh>
    <phoneticPr fontId="16"/>
  </si>
  <si>
    <t>返済終了日</t>
    <rPh sb="0" eb="2">
      <t>ヘンサイ</t>
    </rPh>
    <rPh sb="2" eb="4">
      <t>シュウリョウ</t>
    </rPh>
    <rPh sb="4" eb="5">
      <t>ビ</t>
    </rPh>
    <phoneticPr fontId="1"/>
  </si>
  <si>
    <t>支払終了日</t>
    <rPh sb="0" eb="2">
      <t>シハライ</t>
    </rPh>
    <rPh sb="2" eb="4">
      <t>シュウリョウ</t>
    </rPh>
    <rPh sb="4" eb="5">
      <t>ビ</t>
    </rPh>
    <phoneticPr fontId="1"/>
  </si>
  <si>
    <t>リース総額</t>
    <rPh sb="3" eb="5">
      <t>ソウガク</t>
    </rPh>
    <phoneticPr fontId="1"/>
  </si>
  <si>
    <t>残高</t>
    <rPh sb="0" eb="2">
      <t>ザンダカ</t>
    </rPh>
    <phoneticPr fontId="1"/>
  </si>
  <si>
    <t>末 残高</t>
    <rPh sb="0" eb="1">
      <t>マツ</t>
    </rPh>
    <rPh sb="2" eb="4">
      <t>ザンダカ</t>
    </rPh>
    <phoneticPr fontId="1"/>
  </si>
  <si>
    <t>返済</t>
    <rPh sb="0" eb="2">
      <t>ヘンサイ</t>
    </rPh>
    <phoneticPr fontId="1"/>
  </si>
  <si>
    <t>リース内容</t>
    <rPh sb="3" eb="5">
      <t>ナイヨウ</t>
    </rPh>
    <phoneticPr fontId="1"/>
  </si>
  <si>
    <t>取引番号</t>
    <rPh sb="0" eb="2">
      <t>トリヒキ</t>
    </rPh>
    <rPh sb="2" eb="4">
      <t>バンゴウ</t>
    </rPh>
    <phoneticPr fontId="1"/>
  </si>
  <si>
    <t>利息</t>
    <rPh sb="0" eb="2">
      <t>リソク</t>
    </rPh>
    <phoneticPr fontId="1"/>
  </si>
  <si>
    <t>借入金内訳表（短期＆手形）</t>
    <rPh sb="0" eb="2">
      <t>カリイレ</t>
    </rPh>
    <rPh sb="2" eb="3">
      <t>キン</t>
    </rPh>
    <rPh sb="3" eb="5">
      <t>ウチワケ</t>
    </rPh>
    <rPh sb="5" eb="6">
      <t>ヒョウ</t>
    </rPh>
    <rPh sb="7" eb="9">
      <t>タンキ</t>
    </rPh>
    <rPh sb="10" eb="12">
      <t>テガタ</t>
    </rPh>
    <phoneticPr fontId="1"/>
  </si>
  <si>
    <t>借入先（金融機関名）</t>
    <rPh sb="0" eb="2">
      <t>カリイレ</t>
    </rPh>
    <rPh sb="2" eb="3">
      <t>サキ</t>
    </rPh>
    <rPh sb="4" eb="6">
      <t>キンユウ</t>
    </rPh>
    <rPh sb="6" eb="8">
      <t>キカン</t>
    </rPh>
    <rPh sb="8" eb="9">
      <t>メイ</t>
    </rPh>
    <phoneticPr fontId="1"/>
  </si>
  <si>
    <t>長期借入情報リスト</t>
    <rPh sb="0" eb="2">
      <t>チョウキ</t>
    </rPh>
    <rPh sb="2" eb="4">
      <t>カリイレ</t>
    </rPh>
    <rPh sb="4" eb="6">
      <t>ジョウホウ</t>
    </rPh>
    <phoneticPr fontId="1"/>
  </si>
  <si>
    <t>短期借入情報リスト</t>
    <rPh sb="0" eb="2">
      <t>タンキ</t>
    </rPh>
    <rPh sb="2" eb="4">
      <t>カリイレ</t>
    </rPh>
    <rPh sb="4" eb="6">
      <t>ジョウホウ</t>
    </rPh>
    <phoneticPr fontId="1"/>
  </si>
  <si>
    <t>月返済額</t>
    <rPh sb="0" eb="1">
      <t>ツキ</t>
    </rPh>
    <rPh sb="1" eb="3">
      <t>ヘンサイ</t>
    </rPh>
    <rPh sb="3" eb="4">
      <t>ガク</t>
    </rPh>
    <phoneticPr fontId="1"/>
  </si>
  <si>
    <t>融資元金融機関</t>
    <rPh sb="0" eb="2">
      <t>ユウシ</t>
    </rPh>
    <rPh sb="2" eb="3">
      <t>モト</t>
    </rPh>
    <rPh sb="3" eb="5">
      <t>キンユウ</t>
    </rPh>
    <rPh sb="5" eb="7">
      <t>キカン</t>
    </rPh>
    <phoneticPr fontId="16"/>
  </si>
  <si>
    <t>借入条件</t>
    <rPh sb="0" eb="2">
      <t>カリイレ</t>
    </rPh>
    <rPh sb="2" eb="4">
      <t>ジョウケン</t>
    </rPh>
    <phoneticPr fontId="16"/>
  </si>
  <si>
    <t>融資種類</t>
    <rPh sb="0" eb="2">
      <t>ユウシ</t>
    </rPh>
    <rPh sb="2" eb="4">
      <t>シュルイ</t>
    </rPh>
    <phoneticPr fontId="1"/>
  </si>
  <si>
    <t>②次に、「長期借入情報」「短期借入情報」シートを入力してください。</t>
    <rPh sb="1" eb="2">
      <t>ツギ</t>
    </rPh>
    <rPh sb="5" eb="7">
      <t>チョウキ</t>
    </rPh>
    <rPh sb="7" eb="9">
      <t>カリイレ</t>
    </rPh>
    <rPh sb="9" eb="11">
      <t>ジョウホウ</t>
    </rPh>
    <rPh sb="13" eb="15">
      <t>タンキ</t>
    </rPh>
    <rPh sb="24" eb="26">
      <t>ニュウリョク</t>
    </rPh>
    <phoneticPr fontId="1"/>
  </si>
  <si>
    <t>証書貸付返済予定表や償還年次表などの資料を用意し、各情報に入力してください。</t>
    <rPh sb="0" eb="2">
      <t>ショウショ</t>
    </rPh>
    <rPh sb="2" eb="4">
      <t>カシツケ</t>
    </rPh>
    <rPh sb="4" eb="6">
      <t>ヘンサイ</t>
    </rPh>
    <rPh sb="6" eb="9">
      <t>ヨテイヒョウ</t>
    </rPh>
    <rPh sb="10" eb="12">
      <t>ショウカン</t>
    </rPh>
    <rPh sb="12" eb="13">
      <t>ネン</t>
    </rPh>
    <rPh sb="13" eb="15">
      <t>ジヒョウ</t>
    </rPh>
    <rPh sb="18" eb="20">
      <t>シリョウ</t>
    </rPh>
    <rPh sb="21" eb="23">
      <t>ヨウイ</t>
    </rPh>
    <rPh sb="25" eb="28">
      <t>カクジョウホウ</t>
    </rPh>
    <rPh sb="29" eb="31">
      <t>ニュウリョク</t>
    </rPh>
    <phoneticPr fontId="1"/>
  </si>
  <si>
    <t>3.借入金（リース） ・・・ ここでのリースは、リース資産返済（リース債務）のことを指します。該当のリースがあれば入力してください。</t>
    <rPh sb="2" eb="5">
      <t>カリイレキン</t>
    </rPh>
    <rPh sb="27" eb="29">
      <t>シサン</t>
    </rPh>
    <rPh sb="29" eb="31">
      <t>ヘンサイ</t>
    </rPh>
    <rPh sb="35" eb="37">
      <t>サイム</t>
    </rPh>
    <rPh sb="42" eb="43">
      <t>サ</t>
    </rPh>
    <rPh sb="47" eb="49">
      <t>ガイトウ</t>
    </rPh>
    <rPh sb="57" eb="59">
      <t>ニュウリョク</t>
    </rPh>
    <phoneticPr fontId="1"/>
  </si>
  <si>
    <t>「借入金（短期＆手形）」の基本情報は「短期借入情報」リストから自動表示されます。</t>
    <phoneticPr fontId="1"/>
  </si>
  <si>
    <t>①手元に償還表（借入返済明細表）を用意し、シミュレーションしたい月（今月末など）の残高を入力します。</t>
    <rPh sb="1" eb="3">
      <t>テモト</t>
    </rPh>
    <rPh sb="4" eb="6">
      <t>ショウカン</t>
    </rPh>
    <rPh sb="6" eb="7">
      <t>ヒョウ</t>
    </rPh>
    <rPh sb="8" eb="10">
      <t>カリイレ</t>
    </rPh>
    <rPh sb="10" eb="12">
      <t>ヘンサイ</t>
    </rPh>
    <rPh sb="12" eb="15">
      <t>メイサイヒョウ</t>
    </rPh>
    <rPh sb="17" eb="19">
      <t>ヨウイ</t>
    </rPh>
    <phoneticPr fontId="16"/>
  </si>
  <si>
    <t>「借入金（長期）」の基本情報は「長期借入情報」リストから自動表示されます。</t>
    <phoneticPr fontId="1"/>
  </si>
  <si>
    <t>※「借換シミュレーション」リストの基本情報は、「長期借入情報」リストから自動表示されます。</t>
    <rPh sb="2" eb="4">
      <t>カリカエ</t>
    </rPh>
    <rPh sb="17" eb="19">
      <t>キホン</t>
    </rPh>
    <rPh sb="19" eb="21">
      <t>ジョウホウ</t>
    </rPh>
    <rPh sb="24" eb="26">
      <t>チョウキ</t>
    </rPh>
    <rPh sb="26" eb="28">
      <t>カリイレ</t>
    </rPh>
    <rPh sb="28" eb="30">
      <t>ジョウホウ</t>
    </rPh>
    <rPh sb="36" eb="38">
      <t>ジドウ</t>
    </rPh>
    <rPh sb="38" eb="40">
      <t>ヒョウジ</t>
    </rPh>
    <phoneticPr fontId="16"/>
  </si>
  <si>
    <t>②「借換シミュレーション入力」（薄オレンジ）の中の「区分」を“継続”から“借換”或いは“完済”に変更し、シミュレーションしてください。</t>
    <rPh sb="2" eb="4">
      <t>カリカエ</t>
    </rPh>
    <rPh sb="12" eb="14">
      <t>ニュウリョク</t>
    </rPh>
    <rPh sb="23" eb="24">
      <t>ナカ</t>
    </rPh>
    <rPh sb="26" eb="28">
      <t>クブン</t>
    </rPh>
    <rPh sb="31" eb="33">
      <t>ケイゾク</t>
    </rPh>
    <rPh sb="37" eb="39">
      <t>カリカエ</t>
    </rPh>
    <rPh sb="40" eb="41">
      <t>アル</t>
    </rPh>
    <rPh sb="44" eb="46">
      <t>カンサイ</t>
    </rPh>
    <rPh sb="48" eb="50">
      <t>ヘンコウ</t>
    </rPh>
    <phoneticPr fontId="16"/>
  </si>
  <si>
    <t>※“継続”とは、今現在の返済状況を変更しないという意味です。</t>
    <rPh sb="2" eb="4">
      <t>ケイゾク</t>
    </rPh>
    <rPh sb="8" eb="9">
      <t>イマ</t>
    </rPh>
    <rPh sb="9" eb="11">
      <t>ゲンザイ</t>
    </rPh>
    <rPh sb="12" eb="14">
      <t>ヘンサイ</t>
    </rPh>
    <rPh sb="14" eb="16">
      <t>ジョウキョウ</t>
    </rPh>
    <rPh sb="17" eb="19">
      <t>ヘンコウ</t>
    </rPh>
    <rPh sb="25" eb="27">
      <t>イミ</t>
    </rPh>
    <phoneticPr fontId="16"/>
  </si>
  <si>
    <t>リース情報につきましては、借入情報のように別シートは設けておりません。こちらのシートに直接入力してください。</t>
    <rPh sb="3" eb="5">
      <t>ジョウホウ</t>
    </rPh>
    <rPh sb="13" eb="15">
      <t>カリイレ</t>
    </rPh>
    <rPh sb="15" eb="17">
      <t>ジョウホウ</t>
    </rPh>
    <rPh sb="21" eb="22">
      <t>ベツ</t>
    </rPh>
    <rPh sb="26" eb="27">
      <t>モウ</t>
    </rPh>
    <rPh sb="43" eb="45">
      <t>チョクセツ</t>
    </rPh>
    <rPh sb="45" eb="47">
      <t>ニュウリョク</t>
    </rPh>
    <phoneticPr fontId="1"/>
  </si>
  <si>
    <t>※月返済額は、一括払い（借入額と同額）の場合は未入力で構いません。</t>
    <rPh sb="1" eb="2">
      <t>ツキ</t>
    </rPh>
    <rPh sb="2" eb="4">
      <t>ヘンサイ</t>
    </rPh>
    <rPh sb="4" eb="5">
      <t>ガク</t>
    </rPh>
    <rPh sb="7" eb="9">
      <t>イッカツ</t>
    </rPh>
    <rPh sb="9" eb="10">
      <t>バラ</t>
    </rPh>
    <rPh sb="12" eb="14">
      <t>カリイレ</t>
    </rPh>
    <rPh sb="14" eb="15">
      <t>ガク</t>
    </rPh>
    <rPh sb="16" eb="18">
      <t>ドウガク</t>
    </rPh>
    <rPh sb="20" eb="22">
      <t>バアイ</t>
    </rPh>
    <rPh sb="23" eb="26">
      <t>ミニュウリョク</t>
    </rPh>
    <rPh sb="27" eb="28">
      <t>カマ</t>
    </rPh>
    <phoneticPr fontId="1"/>
  </si>
  <si>
    <t>※借入額は、個別入力でお願いします。</t>
    <rPh sb="1" eb="3">
      <t>カリイレ</t>
    </rPh>
    <rPh sb="3" eb="4">
      <t>ガク</t>
    </rPh>
    <rPh sb="6" eb="8">
      <t>コベツ</t>
    </rPh>
    <rPh sb="8" eb="10">
      <t>ニュウリョク</t>
    </rPh>
    <rPh sb="12" eb="13">
      <t>ネガ</t>
    </rPh>
    <phoneticPr fontId="1"/>
  </si>
  <si>
    <t>※借入額・返済額は、個別入力でお願いします。</t>
    <rPh sb="1" eb="3">
      <t>カリイレ</t>
    </rPh>
    <rPh sb="3" eb="4">
      <t>ガク</t>
    </rPh>
    <rPh sb="5" eb="7">
      <t>ヘンサイ</t>
    </rPh>
    <rPh sb="7" eb="8">
      <t>ガク</t>
    </rPh>
    <rPh sb="10" eb="12">
      <t>コベツ</t>
    </rPh>
    <rPh sb="12" eb="14">
      <t>ニュウリョク</t>
    </rPh>
    <rPh sb="16" eb="17">
      <t>ネガ</t>
    </rPh>
    <phoneticPr fontId="1"/>
  </si>
  <si>
    <t>借入日
（契約日）</t>
    <rPh sb="0" eb="2">
      <t>カリイレ</t>
    </rPh>
    <rPh sb="2" eb="3">
      <t>ビ</t>
    </rPh>
    <rPh sb="5" eb="8">
      <t>ケイヤクビ</t>
    </rPh>
    <phoneticPr fontId="1"/>
  </si>
  <si>
    <t>1.借入金（長期） ・・・ 借入情報毎に、債権在高と借入額を入力します。</t>
    <rPh sb="2" eb="5">
      <t>カリイレキン</t>
    </rPh>
    <rPh sb="6" eb="8">
      <t>チョウキ</t>
    </rPh>
    <rPh sb="14" eb="16">
      <t>カリイレ</t>
    </rPh>
    <rPh sb="16" eb="18">
      <t>ジョウホウ</t>
    </rPh>
    <rPh sb="18" eb="19">
      <t>ゴト</t>
    </rPh>
    <rPh sb="21" eb="23">
      <t>サイケン</t>
    </rPh>
    <rPh sb="23" eb="24">
      <t>ザイ</t>
    </rPh>
    <rPh sb="24" eb="25">
      <t>ダカ</t>
    </rPh>
    <rPh sb="26" eb="28">
      <t>カリイレ</t>
    </rPh>
    <rPh sb="28" eb="29">
      <t>ガク</t>
    </rPh>
    <rPh sb="30" eb="32">
      <t>ニュウリョク</t>
    </rPh>
    <phoneticPr fontId="1"/>
  </si>
  <si>
    <t>2.借入金（短期&amp;手形） ・・・ 借入情報毎に、債権在高と借入額、返済額、利息を入力します。</t>
    <rPh sb="2" eb="5">
      <t>カリイレキン</t>
    </rPh>
    <rPh sb="6" eb="8">
      <t>タンキ</t>
    </rPh>
    <rPh sb="9" eb="11">
      <t>テガタ</t>
    </rPh>
    <rPh sb="17" eb="19">
      <t>カリイレ</t>
    </rPh>
    <rPh sb="19" eb="21">
      <t>ジョウホウ</t>
    </rPh>
    <rPh sb="21" eb="22">
      <t>ゴト</t>
    </rPh>
    <rPh sb="24" eb="26">
      <t>サイケン</t>
    </rPh>
    <rPh sb="26" eb="27">
      <t>ザイ</t>
    </rPh>
    <rPh sb="27" eb="28">
      <t>ダカ</t>
    </rPh>
    <rPh sb="29" eb="31">
      <t>カリイレ</t>
    </rPh>
    <rPh sb="31" eb="32">
      <t>ガク</t>
    </rPh>
    <rPh sb="33" eb="35">
      <t>ヘンサイ</t>
    </rPh>
    <rPh sb="35" eb="36">
      <t>ガク</t>
    </rPh>
    <rPh sb="37" eb="39">
      <t>リソク</t>
    </rPh>
    <rPh sb="40" eb="42">
      <t>ニュウリョク</t>
    </rPh>
    <phoneticPr fontId="1"/>
  </si>
  <si>
    <t>終了（満期）日</t>
    <rPh sb="0" eb="2">
      <t>シュウリョウ</t>
    </rPh>
    <rPh sb="3" eb="5">
      <t>マンキ</t>
    </rPh>
    <rPh sb="6" eb="7">
      <t>ヒ</t>
    </rPh>
    <phoneticPr fontId="1"/>
  </si>
  <si>
    <t>開始（実行）日</t>
    <rPh sb="0" eb="2">
      <t>カイシ</t>
    </rPh>
    <rPh sb="3" eb="5">
      <t>ジッコウ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</si>
</sst>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¥&quot;#,##0;&quot;¥&quot;\-#,##0"/>
    <numFmt numFmtId="176" formatCode="0.000%"/>
    <numFmt numFmtId="177" formatCode="[$-411]ge&quot;年&quot;m&quot;月&quot;"/>
    <numFmt numFmtId="178" formatCode="0_);[Red]\(0\)"/>
    <numFmt numFmtId="179" formatCode="yyyy&quot;年&quot;m&quot;月&quot;;@"/>
    <numFmt numFmtId="180" formatCode="#,##0.00_);[Red]\(#,##0.00\)"/>
    <numFmt numFmtId="181" formatCode="yyyy/m/d;@"/>
    <numFmt numFmtId="182" formatCode="yy&quot;年&quot;m&quot;月&quot;;@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4" tint="-0.249977111117893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11"/>
      <color theme="4" tint="-0.249977111117893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scheme val="minor"/>
    </font>
    <font>
      <u val="double"/>
      <sz val="11"/>
      <color rgb="FFFF66FF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1D8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double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1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5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5" fontId="0" fillId="0" borderId="3" xfId="0" applyNumberFormat="1" applyBorder="1" applyAlignment="1">
      <alignment vertical="center" shrinkToFit="1"/>
    </xf>
    <xf numFmtId="5" fontId="0" fillId="0" borderId="4" xfId="0" applyNumberFormat="1" applyBorder="1" applyAlignment="1">
      <alignment vertical="center" shrinkToFit="1"/>
    </xf>
    <xf numFmtId="5" fontId="0" fillId="0" borderId="5" xfId="0" applyNumberFormat="1" applyBorder="1" applyAlignment="1">
      <alignment vertical="center" shrinkToFit="1"/>
    </xf>
    <xf numFmtId="0" fontId="0" fillId="0" borderId="54" xfId="0" applyNumberFormat="1" applyBorder="1" applyAlignment="1">
      <alignment vertical="center" shrinkToFit="1"/>
    </xf>
    <xf numFmtId="0" fontId="0" fillId="0" borderId="56" xfId="0" applyNumberFormat="1" applyBorder="1" applyAlignment="1">
      <alignment vertical="center" shrinkToFit="1"/>
    </xf>
    <xf numFmtId="0" fontId="0" fillId="0" borderId="58" xfId="0" applyNumberFormat="1" applyBorder="1" applyAlignment="1">
      <alignment vertical="center" shrinkToFit="1"/>
    </xf>
    <xf numFmtId="0" fontId="0" fillId="0" borderId="8" xfId="0" applyNumberFormat="1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9" xfId="0" applyNumberFormat="1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10" xfId="0" applyNumberFormat="1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21" xfId="1" applyFont="1" applyBorder="1" applyAlignment="1">
      <alignment vertical="center" shrinkToFit="1"/>
    </xf>
    <xf numFmtId="38" fontId="5" fillId="0" borderId="4" xfId="1" applyFont="1" applyBorder="1" applyAlignment="1">
      <alignment vertical="center" shrinkToFit="1"/>
    </xf>
    <xf numFmtId="38" fontId="5" fillId="0" borderId="5" xfId="1" applyFont="1" applyBorder="1" applyAlignment="1">
      <alignment vertical="center" shrinkToFit="1"/>
    </xf>
    <xf numFmtId="38" fontId="5" fillId="3" borderId="7" xfId="1" applyFont="1" applyFill="1" applyBorder="1" applyAlignment="1">
      <alignment vertical="center" shrinkToFit="1"/>
    </xf>
    <xf numFmtId="38" fontId="5" fillId="0" borderId="22" xfId="1" applyFont="1" applyBorder="1" applyAlignment="1">
      <alignment vertical="center" shrinkToFit="1"/>
    </xf>
    <xf numFmtId="38" fontId="5" fillId="0" borderId="24" xfId="1" applyFont="1" applyBorder="1" applyAlignment="1">
      <alignment vertical="center" shrinkToFit="1"/>
    </xf>
    <xf numFmtId="38" fontId="5" fillId="0" borderId="16" xfId="1" applyFont="1" applyBorder="1" applyAlignment="1">
      <alignment vertical="center" shrinkToFit="1"/>
    </xf>
    <xf numFmtId="38" fontId="5" fillId="3" borderId="29" xfId="1" applyFont="1" applyFill="1" applyBorder="1" applyAlignment="1">
      <alignment vertical="center" shrinkToFit="1"/>
    </xf>
    <xf numFmtId="38" fontId="5" fillId="3" borderId="30" xfId="1" applyFont="1" applyFill="1" applyBorder="1" applyAlignment="1">
      <alignment vertical="center" shrinkToFit="1"/>
    </xf>
    <xf numFmtId="38" fontId="5" fillId="3" borderId="31" xfId="1" applyFont="1" applyFill="1" applyBorder="1" applyAlignment="1">
      <alignment vertical="center" shrinkToFit="1"/>
    </xf>
    <xf numFmtId="38" fontId="5" fillId="3" borderId="35" xfId="1" applyFont="1" applyFill="1" applyBorder="1" applyAlignment="1">
      <alignment vertical="center" shrinkToFit="1"/>
    </xf>
    <xf numFmtId="38" fontId="5" fillId="3" borderId="37" xfId="1" applyFont="1" applyFill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38" fontId="5" fillId="3" borderId="32" xfId="1" applyFont="1" applyFill="1" applyBorder="1" applyAlignment="1">
      <alignment vertical="center" shrinkToFit="1"/>
    </xf>
    <xf numFmtId="38" fontId="5" fillId="3" borderId="39" xfId="1" applyFont="1" applyFill="1" applyBorder="1" applyAlignment="1">
      <alignment vertical="center" shrinkToFit="1"/>
    </xf>
    <xf numFmtId="38" fontId="5" fillId="0" borderId="43" xfId="1" applyFont="1" applyBorder="1" applyAlignment="1">
      <alignment vertical="center" shrinkToFit="1"/>
    </xf>
    <xf numFmtId="38" fontId="5" fillId="0" borderId="44" xfId="1" applyFont="1" applyBorder="1" applyAlignment="1">
      <alignment vertical="center" shrinkToFit="1"/>
    </xf>
    <xf numFmtId="38" fontId="5" fillId="3" borderId="2" xfId="0" applyNumberFormat="1" applyFont="1" applyFill="1" applyBorder="1" applyAlignment="1">
      <alignment vertical="center" shrinkToFit="1"/>
    </xf>
    <xf numFmtId="38" fontId="5" fillId="3" borderId="61" xfId="1" applyFont="1" applyFill="1" applyBorder="1" applyAlignment="1">
      <alignment vertical="center" shrinkToFit="1"/>
    </xf>
    <xf numFmtId="38" fontId="5" fillId="3" borderId="62" xfId="1" applyFont="1" applyFill="1" applyBorder="1" applyAlignment="1">
      <alignment vertical="center" shrinkToFit="1"/>
    </xf>
    <xf numFmtId="38" fontId="5" fillId="3" borderId="60" xfId="1" applyFont="1" applyFill="1" applyBorder="1" applyAlignment="1">
      <alignment vertical="center" shrinkToFit="1"/>
    </xf>
    <xf numFmtId="0" fontId="13" fillId="0" borderId="0" xfId="0" applyFont="1">
      <alignment vertical="center"/>
    </xf>
    <xf numFmtId="38" fontId="7" fillId="4" borderId="49" xfId="1" applyNumberFormat="1" applyFont="1" applyFill="1" applyBorder="1" applyAlignment="1">
      <alignment vertical="center" shrinkToFit="1"/>
    </xf>
    <xf numFmtId="38" fontId="7" fillId="4" borderId="11" xfId="1" applyNumberFormat="1" applyFont="1" applyFill="1" applyBorder="1" applyAlignment="1">
      <alignment vertical="center" shrinkToFit="1"/>
    </xf>
    <xf numFmtId="38" fontId="7" fillId="4" borderId="20" xfId="1" applyNumberFormat="1" applyFont="1" applyFill="1" applyBorder="1" applyAlignment="1">
      <alignment vertical="center" shrinkToFit="1"/>
    </xf>
    <xf numFmtId="38" fontId="7" fillId="4" borderId="6" xfId="1" applyNumberFormat="1" applyFont="1" applyFill="1" applyBorder="1" applyAlignment="1">
      <alignment vertical="center" shrinkToFit="1"/>
    </xf>
    <xf numFmtId="38" fontId="7" fillId="4" borderId="17" xfId="1" applyNumberFormat="1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38" fontId="7" fillId="4" borderId="25" xfId="1" applyNumberFormat="1" applyFont="1" applyFill="1" applyBorder="1" applyAlignment="1">
      <alignment vertical="center" shrinkToFit="1"/>
    </xf>
    <xf numFmtId="38" fontId="7" fillId="4" borderId="48" xfId="1" applyNumberFormat="1" applyFont="1" applyFill="1" applyBorder="1" applyAlignment="1">
      <alignment vertical="center" shrinkToFit="1"/>
    </xf>
    <xf numFmtId="38" fontId="7" fillId="4" borderId="24" xfId="1" applyNumberFormat="1" applyFont="1" applyFill="1" applyBorder="1" applyAlignment="1">
      <alignment vertical="center" shrinkToFit="1"/>
    </xf>
    <xf numFmtId="38" fontId="7" fillId="4" borderId="16" xfId="1" applyNumberFormat="1" applyFont="1" applyFill="1" applyBorder="1" applyAlignment="1">
      <alignment vertical="center" shrinkToFit="1"/>
    </xf>
    <xf numFmtId="38" fontId="7" fillId="4" borderId="12" xfId="1" applyNumberFormat="1" applyFont="1" applyFill="1" applyBorder="1" applyAlignment="1">
      <alignment vertical="center" shrinkToFit="1"/>
    </xf>
    <xf numFmtId="38" fontId="5" fillId="3" borderId="64" xfId="1" applyFont="1" applyFill="1" applyBorder="1" applyAlignment="1">
      <alignment vertical="center" shrinkToFit="1"/>
    </xf>
    <xf numFmtId="38" fontId="5" fillId="3" borderId="63" xfId="1" applyFont="1" applyFill="1" applyBorder="1" applyAlignment="1">
      <alignment vertical="center" shrinkToFit="1"/>
    </xf>
    <xf numFmtId="38" fontId="5" fillId="3" borderId="65" xfId="1" applyFont="1" applyFill="1" applyBorder="1" applyAlignment="1">
      <alignment vertical="center" shrinkToFit="1"/>
    </xf>
    <xf numFmtId="38" fontId="5" fillId="3" borderId="36" xfId="1" applyFont="1" applyFill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0" fillId="0" borderId="0" xfId="0" applyAlignme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3" applyFont="1"/>
    <xf numFmtId="0" fontId="18" fillId="0" borderId="0" xfId="3" applyFont="1"/>
    <xf numFmtId="0" fontId="19" fillId="0" borderId="0" xfId="3" applyFont="1"/>
    <xf numFmtId="0" fontId="18" fillId="2" borderId="17" xfId="3" applyFont="1" applyFill="1" applyBorder="1" applyAlignment="1">
      <alignment horizontal="center" vertical="center" shrinkToFit="1"/>
    </xf>
    <xf numFmtId="0" fontId="18" fillId="5" borderId="17" xfId="3" applyFont="1" applyFill="1" applyBorder="1" applyAlignment="1">
      <alignment horizontal="center" vertical="center" shrinkToFit="1"/>
    </xf>
    <xf numFmtId="0" fontId="18" fillId="5" borderId="18" xfId="3" applyFont="1" applyFill="1" applyBorder="1" applyAlignment="1">
      <alignment horizontal="center" vertical="center" shrinkToFit="1"/>
    </xf>
    <xf numFmtId="0" fontId="20" fillId="5" borderId="6" xfId="3" applyFont="1" applyFill="1" applyBorder="1" applyAlignment="1">
      <alignment horizontal="center" vertical="center" shrinkToFit="1"/>
    </xf>
    <xf numFmtId="0" fontId="18" fillId="0" borderId="0" xfId="3" applyFont="1" applyAlignment="1">
      <alignment vertical="center"/>
    </xf>
    <xf numFmtId="0" fontId="17" fillId="4" borderId="21" xfId="3" applyFill="1" applyBorder="1"/>
    <xf numFmtId="0" fontId="17" fillId="0" borderId="23" xfId="3" applyBorder="1" applyAlignment="1">
      <alignment shrinkToFit="1"/>
    </xf>
    <xf numFmtId="0" fontId="17" fillId="0" borderId="0" xfId="3"/>
    <xf numFmtId="0" fontId="17" fillId="4" borderId="4" xfId="3" applyFill="1" applyBorder="1"/>
    <xf numFmtId="0" fontId="17" fillId="0" borderId="25" xfId="3" applyBorder="1" applyAlignment="1">
      <alignment shrinkToFit="1"/>
    </xf>
    <xf numFmtId="0" fontId="17" fillId="4" borderId="5" xfId="3" applyFill="1" applyBorder="1"/>
    <xf numFmtId="0" fontId="17" fillId="0" borderId="17" xfId="3" applyBorder="1" applyAlignment="1">
      <alignment shrinkToFit="1"/>
    </xf>
    <xf numFmtId="0" fontId="18" fillId="4" borderId="73" xfId="3" applyFont="1" applyFill="1" applyBorder="1" applyAlignment="1">
      <alignment shrinkToFit="1"/>
    </xf>
    <xf numFmtId="0" fontId="18" fillId="4" borderId="72" xfId="3" applyFont="1" applyFill="1" applyBorder="1" applyAlignment="1">
      <alignment shrinkToFit="1"/>
    </xf>
    <xf numFmtId="3" fontId="18" fillId="4" borderId="62" xfId="3" applyNumberFormat="1" applyFont="1" applyFill="1" applyBorder="1" applyAlignment="1">
      <alignment shrinkToFit="1"/>
    </xf>
    <xf numFmtId="0" fontId="18" fillId="4" borderId="62" xfId="3" applyFont="1" applyFill="1" applyBorder="1" applyAlignment="1">
      <alignment shrinkToFit="1"/>
    </xf>
    <xf numFmtId="3" fontId="18" fillId="4" borderId="60" xfId="3" applyNumberFormat="1" applyFont="1" applyFill="1" applyBorder="1" applyAlignment="1">
      <alignment shrinkToFit="1"/>
    </xf>
    <xf numFmtId="0" fontId="18" fillId="0" borderId="0" xfId="3" applyFont="1" applyAlignment="1">
      <alignment horizontal="right"/>
    </xf>
    <xf numFmtId="180" fontId="0" fillId="0" borderId="0" xfId="0" applyNumberFormat="1">
      <alignment vertical="center"/>
    </xf>
    <xf numFmtId="0" fontId="0" fillId="0" borderId="4" xfId="0" applyBorder="1" applyAlignment="1">
      <alignment horizontal="center" vertical="center" shrinkToFit="1"/>
    </xf>
    <xf numFmtId="14" fontId="0" fillId="0" borderId="21" xfId="0" applyNumberFormat="1" applyBorder="1" applyAlignment="1">
      <alignment vertical="center" shrinkToFit="1"/>
    </xf>
    <xf numFmtId="180" fontId="0" fillId="0" borderId="3" xfId="0" applyNumberFormat="1" applyBorder="1" applyAlignment="1">
      <alignment vertical="center" shrinkToFit="1"/>
    </xf>
    <xf numFmtId="14" fontId="0" fillId="0" borderId="4" xfId="0" applyNumberFormat="1" applyBorder="1" applyAlignment="1">
      <alignment vertical="center" shrinkToFit="1"/>
    </xf>
    <xf numFmtId="180" fontId="0" fillId="0" borderId="4" xfId="0" applyNumberForma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14" fontId="0" fillId="0" borderId="5" xfId="0" applyNumberFormat="1" applyBorder="1" applyAlignment="1">
      <alignment vertical="center" shrinkToFit="1"/>
    </xf>
    <xf numFmtId="180" fontId="0" fillId="0" borderId="5" xfId="0" applyNumberFormat="1" applyBorder="1" applyAlignment="1">
      <alignment vertical="center" shrinkToFit="1"/>
    </xf>
    <xf numFmtId="5" fontId="0" fillId="0" borderId="15" xfId="0" applyNumberFormat="1" applyBorder="1" applyAlignment="1">
      <alignment vertical="center" shrinkToFit="1"/>
    </xf>
    <xf numFmtId="5" fontId="0" fillId="0" borderId="42" xfId="0" applyNumberFormat="1" applyBorder="1" applyAlignment="1">
      <alignment vertical="center" shrinkToFit="1"/>
    </xf>
    <xf numFmtId="5" fontId="0" fillId="0" borderId="26" xfId="0" applyNumberFormat="1" applyBorder="1" applyAlignment="1">
      <alignment vertical="center" shrinkToFit="1"/>
    </xf>
    <xf numFmtId="179" fontId="6" fillId="3" borderId="3" xfId="0" applyNumberFormat="1" applyFont="1" applyFill="1" applyBorder="1" applyAlignment="1">
      <alignment horizontal="center" vertical="center"/>
    </xf>
    <xf numFmtId="0" fontId="17" fillId="0" borderId="67" xfId="3" applyBorder="1" applyAlignment="1">
      <alignment shrinkToFit="1"/>
    </xf>
    <xf numFmtId="0" fontId="17" fillId="4" borderId="68" xfId="3" applyFill="1" applyBorder="1" applyAlignment="1">
      <alignment shrinkToFit="1"/>
    </xf>
    <xf numFmtId="3" fontId="17" fillId="0" borderId="23" xfId="3" applyNumberFormat="1" applyBorder="1" applyAlignment="1" applyProtection="1">
      <alignment vertical="center" shrinkToFit="1"/>
    </xf>
    <xf numFmtId="3" fontId="17" fillId="0" borderId="20" xfId="3" applyNumberFormat="1" applyBorder="1" applyAlignment="1" applyProtection="1">
      <alignment vertical="center" shrinkToFit="1"/>
    </xf>
    <xf numFmtId="3" fontId="17" fillId="4" borderId="23" xfId="3" applyNumberFormat="1" applyFill="1" applyBorder="1" applyAlignment="1" applyProtection="1">
      <alignment vertical="center" shrinkToFit="1"/>
    </xf>
    <xf numFmtId="3" fontId="17" fillId="4" borderId="67" xfId="3" applyNumberFormat="1" applyFill="1" applyBorder="1" applyAlignment="1" applyProtection="1">
      <alignment vertical="center" shrinkToFit="1"/>
    </xf>
    <xf numFmtId="3" fontId="17" fillId="4" borderId="20" xfId="3" applyNumberFormat="1" applyFill="1" applyBorder="1" applyAlignment="1" applyProtection="1">
      <alignment vertical="center" shrinkToFit="1"/>
    </xf>
    <xf numFmtId="0" fontId="17" fillId="0" borderId="69" xfId="3" applyBorder="1" applyAlignment="1">
      <alignment shrinkToFit="1"/>
    </xf>
    <xf numFmtId="0" fontId="17" fillId="4" borderId="70" xfId="3" applyFill="1" applyBorder="1" applyAlignment="1">
      <alignment shrinkToFit="1"/>
    </xf>
    <xf numFmtId="3" fontId="17" fillId="0" borderId="25" xfId="3" applyNumberFormat="1" applyBorder="1" applyAlignment="1" applyProtection="1">
      <alignment vertical="center" shrinkToFit="1"/>
    </xf>
    <xf numFmtId="3" fontId="17" fillId="0" borderId="12" xfId="3" applyNumberFormat="1" applyBorder="1" applyAlignment="1" applyProtection="1">
      <alignment vertical="center" shrinkToFit="1"/>
    </xf>
    <xf numFmtId="3" fontId="17" fillId="0" borderId="25" xfId="3" applyNumberFormat="1" applyBorder="1" applyAlignment="1">
      <alignment shrinkToFit="1"/>
    </xf>
    <xf numFmtId="3" fontId="17" fillId="0" borderId="12" xfId="3" applyNumberFormat="1" applyBorder="1" applyAlignment="1">
      <alignment shrinkToFit="1"/>
    </xf>
    <xf numFmtId="0" fontId="17" fillId="0" borderId="18" xfId="3" applyBorder="1" applyAlignment="1">
      <alignment shrinkToFit="1"/>
    </xf>
    <xf numFmtId="0" fontId="17" fillId="4" borderId="66" xfId="3" applyFill="1" applyBorder="1" applyAlignment="1">
      <alignment shrinkToFit="1"/>
    </xf>
    <xf numFmtId="3" fontId="17" fillId="0" borderId="17" xfId="3" applyNumberFormat="1" applyBorder="1" applyAlignment="1">
      <alignment shrinkToFit="1"/>
    </xf>
    <xf numFmtId="3" fontId="17" fillId="0" borderId="6" xfId="3" applyNumberFormat="1" applyBorder="1" applyAlignment="1">
      <alignment shrinkToFit="1"/>
    </xf>
    <xf numFmtId="0" fontId="17" fillId="0" borderId="0" xfId="3" applyAlignment="1">
      <alignment shrinkToFit="1"/>
    </xf>
    <xf numFmtId="0" fontId="22" fillId="0" borderId="0" xfId="3" applyFont="1"/>
    <xf numFmtId="5" fontId="0" fillId="0" borderId="13" xfId="0" applyNumberFormat="1" applyBorder="1" applyAlignment="1">
      <alignment vertical="center" shrinkToFit="1"/>
    </xf>
    <xf numFmtId="5" fontId="0" fillId="0" borderId="74" xfId="0" applyNumberFormat="1" applyBorder="1" applyAlignment="1">
      <alignment vertical="center" shrinkToFit="1"/>
    </xf>
    <xf numFmtId="0" fontId="17" fillId="2" borderId="71" xfId="3" applyFill="1" applyBorder="1"/>
    <xf numFmtId="0" fontId="17" fillId="2" borderId="27" xfId="3" applyFill="1" applyBorder="1" applyAlignment="1">
      <alignment shrinkToFit="1"/>
    </xf>
    <xf numFmtId="0" fontId="6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shrinkToFit="1"/>
    </xf>
    <xf numFmtId="14" fontId="5" fillId="0" borderId="21" xfId="1" applyNumberFormat="1" applyFont="1" applyBorder="1" applyAlignment="1">
      <alignment vertical="center" shrinkToFit="1"/>
    </xf>
    <xf numFmtId="14" fontId="5" fillId="0" borderId="4" xfId="1" applyNumberFormat="1" applyFont="1" applyBorder="1" applyAlignment="1">
      <alignment vertical="center" shrinkToFit="1"/>
    </xf>
    <xf numFmtId="14" fontId="5" fillId="0" borderId="5" xfId="1" applyNumberFormat="1" applyFont="1" applyBorder="1" applyAlignment="1">
      <alignment vertical="center" shrinkToFit="1"/>
    </xf>
    <xf numFmtId="38" fontId="5" fillId="3" borderId="33" xfId="1" applyFont="1" applyFill="1" applyBorder="1" applyAlignment="1">
      <alignment vertical="center" shrinkToFit="1"/>
    </xf>
    <xf numFmtId="179" fontId="6" fillId="3" borderId="1" xfId="0" applyNumberFormat="1" applyFont="1" applyFill="1" applyBorder="1" applyAlignment="1">
      <alignment horizontal="center"/>
    </xf>
    <xf numFmtId="182" fontId="5" fillId="3" borderId="6" xfId="0" applyNumberFormat="1" applyFont="1" applyFill="1" applyBorder="1" applyAlignment="1">
      <alignment horizontal="center" vertical="center" shrinkToFit="1"/>
    </xf>
    <xf numFmtId="38" fontId="5" fillId="3" borderId="41" xfId="1" applyFont="1" applyFill="1" applyBorder="1" applyAlignment="1">
      <alignment vertical="center" shrinkToFit="1"/>
    </xf>
    <xf numFmtId="38" fontId="5" fillId="3" borderId="75" xfId="1" applyFont="1" applyFill="1" applyBorder="1" applyAlignment="1">
      <alignment vertical="center" shrinkToFit="1"/>
    </xf>
    <xf numFmtId="38" fontId="5" fillId="3" borderId="38" xfId="1" applyFont="1" applyFill="1" applyBorder="1" applyAlignment="1">
      <alignment vertical="center" shrinkToFit="1"/>
    </xf>
    <xf numFmtId="0" fontId="18" fillId="2" borderId="27" xfId="3" applyFont="1" applyFill="1" applyBorder="1" applyAlignment="1">
      <alignment vertical="center"/>
    </xf>
    <xf numFmtId="38" fontId="0" fillId="0" borderId="3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49" fontId="0" fillId="0" borderId="3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0" fillId="7" borderId="7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81" fontId="0" fillId="0" borderId="8" xfId="0" applyNumberFormat="1" applyBorder="1" applyAlignment="1">
      <alignment vertical="center" shrinkToFit="1"/>
    </xf>
    <xf numFmtId="181" fontId="0" fillId="0" borderId="11" xfId="0" applyNumberFormat="1" applyBorder="1" applyAlignment="1">
      <alignment vertical="center" shrinkToFit="1"/>
    </xf>
    <xf numFmtId="181" fontId="0" fillId="0" borderId="9" xfId="0" applyNumberFormat="1" applyBorder="1" applyAlignment="1">
      <alignment vertical="center" shrinkToFit="1"/>
    </xf>
    <xf numFmtId="181" fontId="0" fillId="0" borderId="12" xfId="0" applyNumberFormat="1" applyBorder="1" applyAlignment="1">
      <alignment vertical="center" shrinkToFit="1"/>
    </xf>
    <xf numFmtId="181" fontId="0" fillId="0" borderId="10" xfId="0" applyNumberFormat="1" applyBorder="1" applyAlignment="1">
      <alignment vertical="center" shrinkToFit="1"/>
    </xf>
    <xf numFmtId="181" fontId="0" fillId="0" borderId="6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176" fontId="0" fillId="0" borderId="5" xfId="0" applyNumberFormat="1" applyBorder="1" applyAlignment="1">
      <alignment vertical="center" shrinkToFit="1"/>
    </xf>
    <xf numFmtId="181" fontId="0" fillId="0" borderId="3" xfId="0" applyNumberFormat="1" applyBorder="1" applyAlignment="1">
      <alignment vertical="center" shrinkToFit="1"/>
    </xf>
    <xf numFmtId="181" fontId="0" fillId="0" borderId="4" xfId="0" applyNumberFormat="1" applyBorder="1" applyAlignment="1">
      <alignment vertical="center" shrinkToFit="1"/>
    </xf>
    <xf numFmtId="181" fontId="0" fillId="0" borderId="5" xfId="0" applyNumberFormat="1" applyBorder="1" applyAlignment="1">
      <alignment vertical="center" shrinkToFit="1"/>
    </xf>
    <xf numFmtId="0" fontId="17" fillId="0" borderId="68" xfId="3" applyBorder="1" applyAlignment="1">
      <alignment shrinkToFit="1"/>
    </xf>
    <xf numFmtId="0" fontId="17" fillId="0" borderId="70" xfId="3" applyBorder="1" applyAlignment="1">
      <alignment shrinkToFit="1"/>
    </xf>
    <xf numFmtId="0" fontId="17" fillId="0" borderId="66" xfId="3" applyBorder="1" applyAlignment="1">
      <alignment shrinkToFit="1"/>
    </xf>
    <xf numFmtId="0" fontId="17" fillId="2" borderId="27" xfId="3" applyFill="1" applyBorder="1"/>
    <xf numFmtId="38" fontId="5" fillId="3" borderId="73" xfId="1" applyFont="1" applyFill="1" applyBorder="1" applyAlignment="1">
      <alignment vertical="center" shrinkToFit="1"/>
    </xf>
    <xf numFmtId="38" fontId="14" fillId="4" borderId="67" xfId="1" applyNumberFormat="1" applyFont="1" applyFill="1" applyBorder="1" applyAlignment="1">
      <alignment vertical="center" shrinkToFit="1"/>
    </xf>
    <xf numFmtId="0" fontId="18" fillId="2" borderId="18" xfId="3" applyFont="1" applyFill="1" applyBorder="1" applyAlignment="1">
      <alignment horizontal="center" vertical="center" shrinkToFit="1"/>
    </xf>
    <xf numFmtId="0" fontId="18" fillId="5" borderId="66" xfId="3" applyFont="1" applyFill="1" applyBorder="1" applyAlignment="1">
      <alignment horizontal="center" vertical="center" shrinkToFit="1"/>
    </xf>
    <xf numFmtId="177" fontId="6" fillId="3" borderId="16" xfId="0" applyNumberFormat="1" applyFont="1" applyFill="1" applyBorder="1" applyAlignment="1">
      <alignment vertical="center" shrinkToFit="1"/>
    </xf>
    <xf numFmtId="177" fontId="6" fillId="3" borderId="6" xfId="0" applyNumberFormat="1" applyFont="1" applyFill="1" applyBorder="1" applyAlignment="1">
      <alignment vertical="center" shrinkToFit="1"/>
    </xf>
    <xf numFmtId="0" fontId="5" fillId="4" borderId="3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vertical="center" shrinkToFit="1"/>
    </xf>
    <xf numFmtId="38" fontId="5" fillId="4" borderId="3" xfId="1" applyFont="1" applyFill="1" applyBorder="1" applyAlignment="1">
      <alignment vertical="center" shrinkToFit="1"/>
    </xf>
    <xf numFmtId="38" fontId="5" fillId="4" borderId="21" xfId="1" applyFont="1" applyFill="1" applyBorder="1" applyAlignment="1">
      <alignment vertical="center" shrinkToFit="1"/>
    </xf>
    <xf numFmtId="38" fontId="5" fillId="4" borderId="2" xfId="1" applyFont="1" applyFill="1" applyBorder="1" applyAlignment="1">
      <alignment vertical="center" shrinkToFit="1"/>
    </xf>
    <xf numFmtId="38" fontId="5" fillId="4" borderId="5" xfId="1" applyFont="1" applyFill="1" applyBorder="1" applyAlignment="1">
      <alignment vertical="center" shrinkToFit="1"/>
    </xf>
    <xf numFmtId="181" fontId="5" fillId="4" borderId="19" xfId="1" applyNumberFormat="1" applyFont="1" applyFill="1" applyBorder="1" applyAlignment="1">
      <alignment vertical="center" shrinkToFit="1"/>
    </xf>
    <xf numFmtId="181" fontId="5" fillId="4" borderId="10" xfId="1" applyNumberFormat="1" applyFont="1" applyFill="1" applyBorder="1" applyAlignment="1">
      <alignment vertical="center" shrinkToFit="1"/>
    </xf>
    <xf numFmtId="181" fontId="5" fillId="4" borderId="11" xfId="1" applyNumberFormat="1" applyFont="1" applyFill="1" applyBorder="1" applyAlignment="1">
      <alignment vertical="center" shrinkToFit="1"/>
    </xf>
    <xf numFmtId="181" fontId="5" fillId="4" borderId="20" xfId="1" applyNumberFormat="1" applyFont="1" applyFill="1" applyBorder="1" applyAlignment="1">
      <alignment vertical="center" shrinkToFit="1"/>
    </xf>
    <xf numFmtId="181" fontId="5" fillId="4" borderId="6" xfId="1" applyNumberFormat="1" applyFont="1" applyFill="1" applyBorder="1" applyAlignment="1">
      <alignment vertical="center" shrinkToFit="1"/>
    </xf>
    <xf numFmtId="179" fontId="5" fillId="3" borderId="11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 shrinkToFit="1"/>
    </xf>
    <xf numFmtId="0" fontId="5" fillId="4" borderId="42" xfId="0" applyFont="1" applyFill="1" applyBorder="1" applyAlignment="1">
      <alignment vertical="center" shrinkToFit="1"/>
    </xf>
    <xf numFmtId="0" fontId="5" fillId="4" borderId="26" xfId="0" applyFont="1" applyFill="1" applyBorder="1" applyAlignment="1">
      <alignment vertical="center" shrinkToFit="1"/>
    </xf>
    <xf numFmtId="0" fontId="23" fillId="0" borderId="0" xfId="0" applyFont="1">
      <alignment vertical="center"/>
    </xf>
    <xf numFmtId="181" fontId="5" fillId="4" borderId="8" xfId="1" applyNumberFormat="1" applyFont="1" applyFill="1" applyBorder="1" applyAlignment="1">
      <alignment vertical="center" shrinkToFit="1"/>
    </xf>
    <xf numFmtId="38" fontId="5" fillId="4" borderId="4" xfId="1" applyFont="1" applyFill="1" applyBorder="1" applyAlignment="1">
      <alignment vertical="center" shrinkToFit="1"/>
    </xf>
    <xf numFmtId="181" fontId="5" fillId="4" borderId="9" xfId="1" applyNumberFormat="1" applyFont="1" applyFill="1" applyBorder="1" applyAlignment="1">
      <alignment vertical="center" shrinkToFit="1"/>
    </xf>
    <xf numFmtId="181" fontId="5" fillId="4" borderId="12" xfId="1" applyNumberFormat="1" applyFont="1" applyFill="1" applyBorder="1" applyAlignment="1">
      <alignment vertical="center" shrinkToFit="1"/>
    </xf>
    <xf numFmtId="176" fontId="5" fillId="4" borderId="3" xfId="2" applyNumberFormat="1" applyFont="1" applyFill="1" applyBorder="1" applyAlignment="1">
      <alignment vertical="center" shrinkToFit="1"/>
    </xf>
    <xf numFmtId="176" fontId="5" fillId="4" borderId="4" xfId="2" applyNumberFormat="1" applyFont="1" applyFill="1" applyBorder="1" applyAlignment="1">
      <alignment vertical="center" shrinkToFit="1"/>
    </xf>
    <xf numFmtId="176" fontId="5" fillId="4" borderId="5" xfId="2" applyNumberFormat="1" applyFont="1" applyFill="1" applyBorder="1" applyAlignment="1">
      <alignment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18" fillId="2" borderId="14" xfId="3" applyFont="1" applyFill="1" applyBorder="1" applyAlignment="1">
      <alignment vertical="center"/>
    </xf>
    <xf numFmtId="0" fontId="18" fillId="2" borderId="15" xfId="3" applyFont="1" applyFill="1" applyBorder="1" applyAlignment="1">
      <alignment vertical="center"/>
    </xf>
    <xf numFmtId="0" fontId="20" fillId="2" borderId="18" xfId="3" applyFont="1" applyFill="1" applyBorder="1" applyAlignment="1">
      <alignment horizontal="center" vertical="center" shrinkToFit="1"/>
    </xf>
    <xf numFmtId="3" fontId="18" fillId="4" borderId="73" xfId="3" applyNumberFormat="1" applyFont="1" applyFill="1" applyBorder="1" applyAlignment="1">
      <alignment shrinkToFit="1"/>
    </xf>
    <xf numFmtId="0" fontId="18" fillId="2" borderId="6" xfId="3" applyFont="1" applyFill="1" applyBorder="1" applyAlignment="1">
      <alignment horizontal="center" vertical="center" shrinkToFit="1"/>
    </xf>
    <xf numFmtId="0" fontId="18" fillId="2" borderId="8" xfId="3" applyFont="1" applyFill="1" applyBorder="1" applyAlignment="1">
      <alignment vertical="center"/>
    </xf>
    <xf numFmtId="14" fontId="11" fillId="4" borderId="49" xfId="1" applyNumberFormat="1" applyFont="1" applyFill="1" applyBorder="1" applyAlignment="1">
      <alignment horizontal="center" shrinkToFit="1"/>
    </xf>
    <xf numFmtId="49" fontId="17" fillId="4" borderId="8" xfId="3" applyNumberFormat="1" applyFill="1" applyBorder="1" applyAlignment="1">
      <alignment shrinkToFit="1"/>
    </xf>
    <xf numFmtId="0" fontId="17" fillId="4" borderId="76" xfId="3" applyFill="1" applyBorder="1" applyAlignment="1">
      <alignment shrinkToFit="1"/>
    </xf>
    <xf numFmtId="14" fontId="17" fillId="4" borderId="49" xfId="3" applyNumberFormat="1" applyFill="1" applyBorder="1" applyAlignment="1" applyProtection="1">
      <alignment horizontal="center" shrinkToFit="1"/>
    </xf>
    <xf numFmtId="176" fontId="17" fillId="4" borderId="49" xfId="3" applyNumberFormat="1" applyFill="1" applyBorder="1" applyAlignment="1" applyProtection="1">
      <alignment horizontal="center" shrinkToFit="1"/>
    </xf>
    <xf numFmtId="0" fontId="17" fillId="4" borderId="49" xfId="3" applyNumberFormat="1" applyFill="1" applyBorder="1" applyAlignment="1" applyProtection="1">
      <alignment horizontal="center" shrinkToFit="1"/>
    </xf>
    <xf numFmtId="38" fontId="17" fillId="4" borderId="49" xfId="1" applyFont="1" applyFill="1" applyBorder="1" applyAlignment="1" applyProtection="1">
      <alignment shrinkToFit="1"/>
    </xf>
    <xf numFmtId="49" fontId="17" fillId="4" borderId="9" xfId="3" applyNumberFormat="1" applyFill="1" applyBorder="1" applyAlignment="1">
      <alignment shrinkToFit="1"/>
    </xf>
    <xf numFmtId="0" fontId="17" fillId="4" borderId="69" xfId="3" applyFill="1" applyBorder="1" applyAlignment="1">
      <alignment shrinkToFit="1"/>
    </xf>
    <xf numFmtId="14" fontId="11" fillId="4" borderId="25" xfId="1" applyNumberFormat="1" applyFont="1" applyFill="1" applyBorder="1" applyAlignment="1">
      <alignment horizontal="center" shrinkToFit="1"/>
    </xf>
    <xf numFmtId="14" fontId="17" fillId="4" borderId="25" xfId="3" applyNumberFormat="1" applyFill="1" applyBorder="1" applyAlignment="1" applyProtection="1">
      <alignment horizontal="center" shrinkToFit="1"/>
    </xf>
    <xf numFmtId="176" fontId="17" fillId="4" borderId="25" xfId="3" applyNumberFormat="1" applyFill="1" applyBorder="1" applyAlignment="1" applyProtection="1">
      <alignment horizontal="center" shrinkToFit="1"/>
    </xf>
    <xf numFmtId="0" fontId="17" fillId="4" borderId="25" xfId="3" applyNumberFormat="1" applyFill="1" applyBorder="1" applyAlignment="1" applyProtection="1">
      <alignment horizontal="center" shrinkToFit="1"/>
    </xf>
    <xf numFmtId="38" fontId="17" fillId="4" borderId="25" xfId="1" applyFont="1" applyFill="1" applyBorder="1" applyAlignment="1" applyProtection="1">
      <alignment shrinkToFit="1"/>
    </xf>
    <xf numFmtId="49" fontId="17" fillId="4" borderId="10" xfId="3" applyNumberFormat="1" applyFill="1" applyBorder="1" applyAlignment="1">
      <alignment shrinkToFit="1"/>
    </xf>
    <xf numFmtId="0" fontId="17" fillId="4" borderId="18" xfId="3" applyFill="1" applyBorder="1" applyAlignment="1">
      <alignment shrinkToFit="1"/>
    </xf>
    <xf numFmtId="14" fontId="11" fillId="4" borderId="17" xfId="1" applyNumberFormat="1" applyFont="1" applyFill="1" applyBorder="1" applyAlignment="1">
      <alignment horizontal="center" shrinkToFit="1"/>
    </xf>
    <xf numFmtId="14" fontId="17" fillId="4" borderId="17" xfId="3" applyNumberFormat="1" applyFill="1" applyBorder="1" applyAlignment="1" applyProtection="1">
      <alignment horizontal="center" shrinkToFit="1"/>
    </xf>
    <xf numFmtId="176" fontId="17" fillId="4" borderId="17" xfId="3" applyNumberFormat="1" applyFill="1" applyBorder="1" applyAlignment="1" applyProtection="1">
      <alignment horizontal="center" shrinkToFit="1"/>
    </xf>
    <xf numFmtId="0" fontId="17" fillId="4" borderId="17" xfId="3" applyNumberFormat="1" applyFill="1" applyBorder="1" applyAlignment="1" applyProtection="1">
      <alignment horizontal="center" shrinkToFit="1"/>
    </xf>
    <xf numFmtId="38" fontId="17" fillId="4" borderId="17" xfId="1" applyFont="1" applyFill="1" applyBorder="1" applyAlignment="1" applyProtection="1">
      <alignment shrinkToFit="1"/>
    </xf>
    <xf numFmtId="0" fontId="18" fillId="2" borderId="73" xfId="3" applyFont="1" applyFill="1" applyBorder="1" applyAlignment="1">
      <alignment shrinkToFit="1"/>
    </xf>
    <xf numFmtId="0" fontId="18" fillId="2" borderId="27" xfId="3" applyFont="1" applyFill="1" applyBorder="1" applyAlignment="1">
      <alignment shrinkToFit="1"/>
    </xf>
    <xf numFmtId="3" fontId="18" fillId="4" borderId="72" xfId="3" applyNumberFormat="1" applyFont="1" applyFill="1" applyBorder="1" applyAlignment="1">
      <alignment shrinkToFit="1"/>
    </xf>
    <xf numFmtId="0" fontId="17" fillId="2" borderId="28" xfId="3" applyFill="1" applyBorder="1" applyAlignment="1">
      <alignment shrinkToFit="1"/>
    </xf>
    <xf numFmtId="0" fontId="2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26" fillId="0" borderId="0" xfId="0" applyFont="1" applyAlignment="1"/>
    <xf numFmtId="0" fontId="24" fillId="0" borderId="0" xfId="0" applyFont="1" applyAlignment="1">
      <alignment vertical="center"/>
    </xf>
    <xf numFmtId="0" fontId="27" fillId="0" borderId="0" xfId="0" applyFont="1">
      <alignment vertical="center"/>
    </xf>
    <xf numFmtId="38" fontId="28" fillId="0" borderId="23" xfId="1" applyNumberFormat="1" applyFont="1" applyFill="1" applyBorder="1" applyAlignment="1">
      <alignment vertical="center" shrinkToFit="1"/>
    </xf>
    <xf numFmtId="38" fontId="28" fillId="0" borderId="23" xfId="1" applyFont="1" applyBorder="1" applyAlignment="1">
      <alignment vertical="center" shrinkToFit="1"/>
    </xf>
    <xf numFmtId="38" fontId="28" fillId="0" borderId="25" xfId="1" applyFont="1" applyBorder="1" applyAlignment="1">
      <alignment vertical="center" shrinkToFit="1"/>
    </xf>
    <xf numFmtId="38" fontId="28" fillId="0" borderId="45" xfId="1" applyFont="1" applyBorder="1" applyAlignment="1">
      <alignment vertical="center" shrinkToFit="1"/>
    </xf>
    <xf numFmtId="38" fontId="28" fillId="0" borderId="17" xfId="1" applyFont="1" applyBorder="1" applyAlignment="1">
      <alignment vertical="center" shrinkToFit="1"/>
    </xf>
    <xf numFmtId="38" fontId="28" fillId="0" borderId="11" xfId="1" applyNumberFormat="1" applyFont="1" applyFill="1" applyBorder="1" applyAlignment="1">
      <alignment vertical="center" shrinkToFit="1"/>
    </xf>
    <xf numFmtId="38" fontId="28" fillId="0" borderId="12" xfId="1" applyNumberFormat="1" applyFont="1" applyFill="1" applyBorder="1" applyAlignment="1">
      <alignment vertical="center" shrinkToFit="1"/>
    </xf>
    <xf numFmtId="38" fontId="28" fillId="0" borderId="6" xfId="1" applyNumberFormat="1" applyFont="1" applyFill="1" applyBorder="1" applyAlignment="1">
      <alignment vertical="center" shrinkToFit="1"/>
    </xf>
    <xf numFmtId="177" fontId="6" fillId="3" borderId="16" xfId="0" applyNumberFormat="1" applyFont="1" applyFill="1" applyBorder="1" applyAlignment="1">
      <alignment horizontal="center" vertical="center" shrinkToFit="1"/>
    </xf>
    <xf numFmtId="177" fontId="6" fillId="3" borderId="6" xfId="0" applyNumberFormat="1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 shrinkToFit="1"/>
    </xf>
    <xf numFmtId="0" fontId="9" fillId="7" borderId="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41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 shrinkToFit="1"/>
    </xf>
    <xf numFmtId="180" fontId="0" fillId="2" borderId="1" xfId="0" applyNumberFormat="1" applyFill="1" applyBorder="1" applyAlignment="1">
      <alignment horizontal="center" vertical="center" shrinkToFit="1"/>
    </xf>
    <xf numFmtId="180" fontId="0" fillId="2" borderId="2" xfId="0" applyNumberFormat="1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0" fillId="2" borderId="50" xfId="0" applyFont="1" applyFill="1" applyBorder="1" applyAlignment="1">
      <alignment horizontal="center" vertical="center" shrinkToFit="1"/>
    </xf>
    <xf numFmtId="0" fontId="11" fillId="2" borderId="52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shrinkToFit="1"/>
    </xf>
    <xf numFmtId="0" fontId="0" fillId="7" borderId="2" xfId="0" applyFill="1" applyBorder="1" applyAlignment="1">
      <alignment horizontal="center" vertical="center" shrinkToFit="1"/>
    </xf>
    <xf numFmtId="0" fontId="0" fillId="7" borderId="40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179" fontId="5" fillId="3" borderId="8" xfId="0" applyNumberFormat="1" applyFont="1" applyFill="1" applyBorder="1" applyAlignment="1">
      <alignment horizontal="center" vertical="center"/>
    </xf>
    <xf numFmtId="179" fontId="5" fillId="3" borderId="14" xfId="0" applyNumberFormat="1" applyFont="1" applyFill="1" applyBorder="1" applyAlignment="1">
      <alignment horizontal="center" vertical="center"/>
    </xf>
    <xf numFmtId="179" fontId="5" fillId="3" borderId="15" xfId="0" applyNumberFormat="1" applyFont="1" applyFill="1" applyBorder="1" applyAlignment="1">
      <alignment horizontal="center" vertical="center"/>
    </xf>
    <xf numFmtId="179" fontId="5" fillId="0" borderId="8" xfId="0" applyNumberFormat="1" applyFont="1" applyFill="1" applyBorder="1" applyAlignment="1">
      <alignment horizontal="center" vertical="center"/>
    </xf>
    <xf numFmtId="179" fontId="5" fillId="0" borderId="14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7" fontId="6" fillId="3" borderId="40" xfId="0" applyNumberFormat="1" applyFont="1" applyFill="1" applyBorder="1" applyAlignment="1">
      <alignment horizontal="center" vertical="center" shrinkToFit="1"/>
    </xf>
    <xf numFmtId="177" fontId="6" fillId="3" borderId="13" xfId="0" applyNumberFormat="1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179" fontId="5" fillId="3" borderId="3" xfId="0" applyNumberFormat="1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shrinkToFit="1"/>
    </xf>
    <xf numFmtId="179" fontId="5" fillId="3" borderId="48" xfId="0" applyNumberFormat="1" applyFont="1" applyFill="1" applyBorder="1" applyAlignment="1">
      <alignment horizontal="center" vertical="center" shrinkToFit="1"/>
    </xf>
    <xf numFmtId="179" fontId="5" fillId="3" borderId="11" xfId="0" applyNumberFormat="1" applyFont="1" applyFill="1" applyBorder="1" applyAlignment="1">
      <alignment horizontal="center" vertical="center" shrinkToFit="1"/>
    </xf>
    <xf numFmtId="5" fontId="18" fillId="0" borderId="10" xfId="3" applyNumberFormat="1" applyFont="1" applyBorder="1" applyAlignment="1">
      <alignment shrinkToFit="1"/>
    </xf>
    <xf numFmtId="5" fontId="18" fillId="0" borderId="26" xfId="3" applyNumberFormat="1" applyFont="1" applyBorder="1" applyAlignment="1">
      <alignment shrinkToFit="1"/>
    </xf>
    <xf numFmtId="5" fontId="18" fillId="0" borderId="2" xfId="3" applyNumberFormat="1" applyFont="1" applyBorder="1" applyAlignment="1">
      <alignment shrinkToFit="1"/>
    </xf>
    <xf numFmtId="179" fontId="13" fillId="0" borderId="47" xfId="3" applyNumberFormat="1" applyFont="1" applyBorder="1" applyAlignment="1">
      <alignment horizontal="right"/>
    </xf>
    <xf numFmtId="0" fontId="18" fillId="2" borderId="1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/>
    </xf>
    <xf numFmtId="0" fontId="18" fillId="5" borderId="14" xfId="3" applyFont="1" applyFill="1" applyBorder="1" applyAlignment="1">
      <alignment horizontal="center" vertical="center"/>
    </xf>
    <xf numFmtId="0" fontId="18" fillId="5" borderId="15" xfId="3" applyFont="1" applyFill="1" applyBorder="1" applyAlignment="1">
      <alignment horizontal="center" vertical="center"/>
    </xf>
    <xf numFmtId="0" fontId="18" fillId="5" borderId="18" xfId="3" applyFont="1" applyFill="1" applyBorder="1" applyAlignment="1">
      <alignment horizontal="center" vertical="center" shrinkToFit="1"/>
    </xf>
    <xf numFmtId="0" fontId="18" fillId="5" borderId="66" xfId="3" applyFont="1" applyFill="1" applyBorder="1" applyAlignment="1">
      <alignment horizontal="center" vertical="center" shrinkToFit="1"/>
    </xf>
    <xf numFmtId="0" fontId="18" fillId="6" borderId="8" xfId="3" applyFont="1" applyFill="1" applyBorder="1" applyAlignment="1">
      <alignment horizontal="center" vertical="center" shrinkToFit="1"/>
    </xf>
    <xf numFmtId="0" fontId="18" fillId="6" borderId="15" xfId="3" applyFont="1" applyFill="1" applyBorder="1" applyAlignment="1">
      <alignment horizontal="center" vertical="center" shrinkToFit="1"/>
    </xf>
    <xf numFmtId="0" fontId="18" fillId="6" borderId="3" xfId="3" applyFont="1" applyFill="1" applyBorder="1" applyAlignment="1">
      <alignment horizontal="center" vertical="center" shrinkToFit="1"/>
    </xf>
  </cellXfs>
  <cellStyles count="5">
    <cellStyle name="パーセント" xfId="2" builtinId="5"/>
    <cellStyle name="パーセント 2" xfId="4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F66FF"/>
      <color rgb="FFCC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26</xdr:row>
      <xdr:rowOff>123825</xdr:rowOff>
    </xdr:from>
    <xdr:to>
      <xdr:col>5</xdr:col>
      <xdr:colOff>581025</xdr:colOff>
      <xdr:row>31</xdr:row>
      <xdr:rowOff>123825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81425"/>
          <a:ext cx="3276600" cy="857250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47</xdr:row>
      <xdr:rowOff>57150</xdr:rowOff>
    </xdr:from>
    <xdr:to>
      <xdr:col>8</xdr:col>
      <xdr:colOff>38100</xdr:colOff>
      <xdr:row>55</xdr:row>
      <xdr:rowOff>142875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24075"/>
          <a:ext cx="4791075" cy="1457325"/>
        </a:xfrm>
        <a:prstGeom prst="rect">
          <a:avLst/>
        </a:prstGeom>
        <a:noFill/>
        <a:ln w="127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142875</xdr:colOff>
      <xdr:row>26</xdr:row>
      <xdr:rowOff>123825</xdr:rowOff>
    </xdr:from>
    <xdr:to>
      <xdr:col>14</xdr:col>
      <xdr:colOff>676275</xdr:colOff>
      <xdr:row>34</xdr:row>
      <xdr:rowOff>95250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3781425"/>
          <a:ext cx="6019800" cy="13430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zoomScaleNormal="100" workbookViewId="0">
      <selection activeCell="O2" sqref="O2"/>
    </sheetView>
  </sheetViews>
  <sheetFormatPr defaultRowHeight="13.5" x14ac:dyDescent="0.15"/>
  <cols>
    <col min="1" max="1" width="2.5" customWidth="1"/>
  </cols>
  <sheetData>
    <row r="1" spans="1:4" ht="14.25" x14ac:dyDescent="0.15">
      <c r="A1" s="85" t="s">
        <v>52</v>
      </c>
    </row>
    <row r="3" spans="1:4" x14ac:dyDescent="0.15">
      <c r="A3" t="s">
        <v>60</v>
      </c>
    </row>
    <row r="4" spans="1:4" x14ac:dyDescent="0.15">
      <c r="B4" t="s">
        <v>53</v>
      </c>
    </row>
    <row r="5" spans="1:4" x14ac:dyDescent="0.15">
      <c r="D5" t="s">
        <v>54</v>
      </c>
    </row>
    <row r="6" spans="1:4" x14ac:dyDescent="0.15">
      <c r="B6" t="s">
        <v>59</v>
      </c>
    </row>
    <row r="8" spans="1:4" x14ac:dyDescent="0.15">
      <c r="A8" t="s">
        <v>116</v>
      </c>
    </row>
    <row r="9" spans="1:4" x14ac:dyDescent="0.15">
      <c r="B9" t="s">
        <v>117</v>
      </c>
    </row>
    <row r="11" spans="1:4" x14ac:dyDescent="0.15">
      <c r="A11" t="s">
        <v>62</v>
      </c>
    </row>
    <row r="12" spans="1:4" x14ac:dyDescent="0.15">
      <c r="B12" s="271" t="s">
        <v>70</v>
      </c>
    </row>
    <row r="13" spans="1:4" ht="6.75" customHeight="1" x14ac:dyDescent="0.15"/>
    <row r="14" spans="1:4" x14ac:dyDescent="0.15">
      <c r="B14" t="s">
        <v>130</v>
      </c>
    </row>
    <row r="15" spans="1:4" x14ac:dyDescent="0.15">
      <c r="C15" s="265" t="s">
        <v>63</v>
      </c>
      <c r="D15" s="266" t="s">
        <v>121</v>
      </c>
    </row>
    <row r="16" spans="1:4" x14ac:dyDescent="0.15">
      <c r="C16" s="92" t="s">
        <v>63</v>
      </c>
      <c r="D16" s="93" t="s">
        <v>66</v>
      </c>
    </row>
    <row r="17" spans="1:4" x14ac:dyDescent="0.15">
      <c r="C17" s="92"/>
      <c r="D17" s="93"/>
    </row>
    <row r="18" spans="1:4" x14ac:dyDescent="0.15">
      <c r="B18" t="s">
        <v>131</v>
      </c>
    </row>
    <row r="19" spans="1:4" x14ac:dyDescent="0.15">
      <c r="C19" s="265" t="s">
        <v>63</v>
      </c>
      <c r="D19" s="266" t="s">
        <v>119</v>
      </c>
    </row>
    <row r="20" spans="1:4" x14ac:dyDescent="0.15">
      <c r="C20" s="92"/>
      <c r="D20" s="93"/>
    </row>
    <row r="21" spans="1:4" x14ac:dyDescent="0.15">
      <c r="B21" t="s">
        <v>118</v>
      </c>
    </row>
    <row r="22" spans="1:4" x14ac:dyDescent="0.15">
      <c r="C22" s="265" t="s">
        <v>63</v>
      </c>
      <c r="D22" s="266" t="s">
        <v>125</v>
      </c>
    </row>
    <row r="25" spans="1:4" x14ac:dyDescent="0.15">
      <c r="A25" s="91" t="s">
        <v>69</v>
      </c>
    </row>
    <row r="26" spans="1:4" x14ac:dyDescent="0.15">
      <c r="A26" s="267" t="s">
        <v>61</v>
      </c>
    </row>
    <row r="37" spans="1:2" s="104" customFormat="1" ht="14.25" x14ac:dyDescent="0.15">
      <c r="A37" s="103" t="s">
        <v>71</v>
      </c>
    </row>
    <row r="38" spans="1:2" s="104" customFormat="1" x14ac:dyDescent="0.15"/>
    <row r="39" spans="1:2" s="104" customFormat="1" ht="13.5" customHeight="1" x14ac:dyDescent="0.15">
      <c r="A39" s="104" t="s">
        <v>120</v>
      </c>
    </row>
    <row r="40" spans="1:2" s="104" customFormat="1" ht="13.5" customHeight="1" x14ac:dyDescent="0.15">
      <c r="B40" s="268" t="s">
        <v>122</v>
      </c>
    </row>
    <row r="41" spans="1:2" s="104" customFormat="1" ht="13.5" customHeight="1" x14ac:dyDescent="0.15"/>
    <row r="42" spans="1:2" s="104" customFormat="1" ht="13.5" customHeight="1" x14ac:dyDescent="0.15">
      <c r="A42" s="104" t="s">
        <v>123</v>
      </c>
    </row>
    <row r="43" spans="1:2" s="104" customFormat="1" x14ac:dyDescent="0.15">
      <c r="B43" s="104" t="s">
        <v>72</v>
      </c>
    </row>
    <row r="44" spans="1:2" s="104" customFormat="1" x14ac:dyDescent="0.15">
      <c r="B44" s="269" t="s">
        <v>124</v>
      </c>
    </row>
    <row r="45" spans="1:2" s="104" customFormat="1" x14ac:dyDescent="0.15"/>
    <row r="46" spans="1:2" s="106" customFormat="1" x14ac:dyDescent="0.15">
      <c r="A46" s="105" t="s">
        <v>73</v>
      </c>
    </row>
    <row r="47" spans="1:2" s="106" customFormat="1" x14ac:dyDescent="0.15">
      <c r="A47" s="270" t="s">
        <v>61</v>
      </c>
    </row>
    <row r="48" spans="1:2" s="104" customFormat="1" x14ac:dyDescent="0.15"/>
    <row r="49" s="104" customFormat="1" x14ac:dyDescent="0.15"/>
    <row r="50" s="104" customFormat="1" x14ac:dyDescent="0.15"/>
    <row r="51" s="104" customFormat="1" x14ac:dyDescent="0.15"/>
    <row r="52" s="104" customFormat="1" x14ac:dyDescent="0.15"/>
    <row r="53" s="104" customFormat="1" x14ac:dyDescent="0.15"/>
    <row r="54" s="104" customFormat="1" x14ac:dyDescent="0.15"/>
    <row r="55" s="104" customFormat="1" x14ac:dyDescent="0.15"/>
    <row r="56" s="104" customFormat="1" x14ac:dyDescent="0.15"/>
    <row r="57" s="104" customFormat="1" x14ac:dyDescent="0.15"/>
  </sheetData>
  <phoneticPr fontId="1"/>
  <pageMargins left="0.39370078740157483" right="0.19685039370078741" top="0.59055118110236215" bottom="0.39370078740157483" header="0.31496062992125984" footer="0.31496062992125984"/>
  <pageSetup paperSize="9" orientation="landscape" horizontalDpi="0" verticalDpi="0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E1" sqref="E1"/>
    </sheetView>
  </sheetViews>
  <sheetFormatPr defaultRowHeight="13.5" x14ac:dyDescent="0.15"/>
  <cols>
    <col min="1" max="1" width="4.5" customWidth="1"/>
    <col min="2" max="3" width="25.25" customWidth="1"/>
    <col min="4" max="4" width="15.375" customWidth="1"/>
    <col min="5" max="5" width="15.75" customWidth="1"/>
    <col min="6" max="6" width="34.875" customWidth="1"/>
  </cols>
  <sheetData>
    <row r="1" spans="1:6" ht="17.25" x14ac:dyDescent="0.15">
      <c r="A1" s="5" t="s">
        <v>43</v>
      </c>
    </row>
    <row r="3" spans="1:6" x14ac:dyDescent="0.15">
      <c r="A3" s="286" t="s">
        <v>0</v>
      </c>
      <c r="B3" s="288" t="s">
        <v>44</v>
      </c>
      <c r="C3" s="284" t="s">
        <v>55</v>
      </c>
      <c r="D3" s="289" t="s">
        <v>57</v>
      </c>
      <c r="E3" s="284" t="s">
        <v>56</v>
      </c>
      <c r="F3" s="284" t="s">
        <v>58</v>
      </c>
    </row>
    <row r="4" spans="1:6" x14ac:dyDescent="0.15">
      <c r="A4" s="287"/>
      <c r="B4" s="285"/>
      <c r="C4" s="285"/>
      <c r="D4" s="290"/>
      <c r="E4" s="285"/>
      <c r="F4" s="285"/>
    </row>
    <row r="5" spans="1:6" ht="16.5" customHeight="1" x14ac:dyDescent="0.15">
      <c r="A5" s="2">
        <v>1</v>
      </c>
      <c r="B5" s="137"/>
      <c r="C5" s="160"/>
      <c r="D5" s="137"/>
      <c r="E5" s="137"/>
      <c r="F5" s="137"/>
    </row>
    <row r="6" spans="1:6" ht="16.5" customHeight="1" x14ac:dyDescent="0.15">
      <c r="A6" s="3">
        <v>2</v>
      </c>
      <c r="B6" s="138"/>
      <c r="C6" s="46"/>
      <c r="D6" s="138"/>
      <c r="E6" s="138"/>
      <c r="F6" s="138"/>
    </row>
    <row r="7" spans="1:6" ht="16.5" customHeight="1" x14ac:dyDescent="0.15">
      <c r="A7" s="3">
        <v>3</v>
      </c>
      <c r="B7" s="138"/>
      <c r="C7" s="161"/>
      <c r="D7" s="138"/>
      <c r="E7" s="138"/>
      <c r="F7" s="138"/>
    </row>
    <row r="8" spans="1:6" ht="16.5" customHeight="1" x14ac:dyDescent="0.15">
      <c r="A8" s="3">
        <v>4</v>
      </c>
      <c r="B8" s="138"/>
      <c r="C8" s="138"/>
      <c r="D8" s="138"/>
      <c r="E8" s="138"/>
      <c r="F8" s="138"/>
    </row>
    <row r="9" spans="1:6" ht="16.5" customHeight="1" x14ac:dyDescent="0.15">
      <c r="A9" s="3">
        <v>5</v>
      </c>
      <c r="B9" s="138"/>
      <c r="C9" s="138"/>
      <c r="D9" s="138"/>
      <c r="E9" s="138"/>
      <c r="F9" s="138"/>
    </row>
    <row r="10" spans="1:6" ht="16.5" customHeight="1" x14ac:dyDescent="0.15">
      <c r="A10" s="3">
        <v>6</v>
      </c>
      <c r="B10" s="138"/>
      <c r="C10" s="138"/>
      <c r="D10" s="138"/>
      <c r="E10" s="138"/>
      <c r="F10" s="138"/>
    </row>
    <row r="11" spans="1:6" ht="16.5" customHeight="1" x14ac:dyDescent="0.15">
      <c r="A11" s="3">
        <v>7</v>
      </c>
      <c r="B11" s="138"/>
      <c r="C11" s="138"/>
      <c r="D11" s="138"/>
      <c r="E11" s="138"/>
      <c r="F11" s="138"/>
    </row>
    <row r="12" spans="1:6" ht="16.5" customHeight="1" x14ac:dyDescent="0.15">
      <c r="A12" s="3">
        <v>8</v>
      </c>
      <c r="B12" s="138"/>
      <c r="C12" s="138"/>
      <c r="D12" s="138"/>
      <c r="E12" s="138"/>
      <c r="F12" s="138"/>
    </row>
    <row r="13" spans="1:6" ht="16.5" customHeight="1" x14ac:dyDescent="0.15">
      <c r="A13" s="3">
        <v>9</v>
      </c>
      <c r="B13" s="138"/>
      <c r="C13" s="138"/>
      <c r="D13" s="138"/>
      <c r="E13" s="138"/>
      <c r="F13" s="138"/>
    </row>
    <row r="14" spans="1:6" ht="16.5" customHeight="1" x14ac:dyDescent="0.15">
      <c r="A14" s="3">
        <v>10</v>
      </c>
      <c r="B14" s="138"/>
      <c r="C14" s="138"/>
      <c r="D14" s="138"/>
      <c r="E14" s="138"/>
      <c r="F14" s="138"/>
    </row>
    <row r="15" spans="1:6" ht="16.5" customHeight="1" x14ac:dyDescent="0.15">
      <c r="A15" s="3">
        <v>11</v>
      </c>
      <c r="B15" s="138"/>
      <c r="C15" s="138"/>
      <c r="D15" s="138"/>
      <c r="E15" s="138"/>
      <c r="F15" s="138"/>
    </row>
    <row r="16" spans="1:6" ht="16.5" customHeight="1" x14ac:dyDescent="0.15">
      <c r="A16" s="3">
        <v>12</v>
      </c>
      <c r="B16" s="138"/>
      <c r="C16" s="138"/>
      <c r="D16" s="138"/>
      <c r="E16" s="138"/>
      <c r="F16" s="138"/>
    </row>
    <row r="17" spans="1:6" ht="16.5" customHeight="1" x14ac:dyDescent="0.15">
      <c r="A17" s="3">
        <v>13</v>
      </c>
      <c r="B17" s="138"/>
      <c r="C17" s="138"/>
      <c r="D17" s="138"/>
      <c r="E17" s="138"/>
      <c r="F17" s="138"/>
    </row>
    <row r="18" spans="1:6" ht="16.5" customHeight="1" x14ac:dyDescent="0.15">
      <c r="A18" s="3">
        <v>14</v>
      </c>
      <c r="B18" s="138"/>
      <c r="C18" s="138"/>
      <c r="D18" s="138"/>
      <c r="E18" s="138"/>
      <c r="F18" s="138"/>
    </row>
    <row r="19" spans="1:6" ht="16.5" customHeight="1" x14ac:dyDescent="0.15">
      <c r="A19" s="3">
        <v>15</v>
      </c>
      <c r="B19" s="138"/>
      <c r="C19" s="138"/>
      <c r="D19" s="138"/>
      <c r="E19" s="138"/>
      <c r="F19" s="138"/>
    </row>
    <row r="20" spans="1:6" ht="16.5" customHeight="1" x14ac:dyDescent="0.15">
      <c r="A20" s="3">
        <v>16</v>
      </c>
      <c r="B20" s="138"/>
      <c r="C20" s="138"/>
      <c r="D20" s="138"/>
      <c r="E20" s="138"/>
      <c r="F20" s="138"/>
    </row>
    <row r="21" spans="1:6" ht="16.5" customHeight="1" x14ac:dyDescent="0.15">
      <c r="A21" s="3">
        <v>17</v>
      </c>
      <c r="B21" s="138"/>
      <c r="C21" s="138"/>
      <c r="D21" s="138"/>
      <c r="E21" s="138"/>
      <c r="F21" s="138"/>
    </row>
    <row r="22" spans="1:6" ht="16.5" customHeight="1" x14ac:dyDescent="0.15">
      <c r="A22" s="3">
        <v>18</v>
      </c>
      <c r="B22" s="138"/>
      <c r="C22" s="138"/>
      <c r="D22" s="138"/>
      <c r="E22" s="138"/>
      <c r="F22" s="138"/>
    </row>
    <row r="23" spans="1:6" ht="16.5" customHeight="1" x14ac:dyDescent="0.15">
      <c r="A23" s="3">
        <v>19</v>
      </c>
      <c r="B23" s="138"/>
      <c r="C23" s="138"/>
      <c r="D23" s="138"/>
      <c r="E23" s="138"/>
      <c r="F23" s="138"/>
    </row>
    <row r="24" spans="1:6" ht="16.5" customHeight="1" x14ac:dyDescent="0.15">
      <c r="A24" s="4">
        <v>20</v>
      </c>
      <c r="B24" s="139"/>
      <c r="C24" s="139"/>
      <c r="D24" s="139"/>
      <c r="E24" s="139"/>
      <c r="F24" s="139"/>
    </row>
  </sheetData>
  <mergeCells count="6">
    <mergeCell ref="F3:F4"/>
    <mergeCell ref="A3:A4"/>
    <mergeCell ref="B3:B4"/>
    <mergeCell ref="C3:C4"/>
    <mergeCell ref="E3:E4"/>
    <mergeCell ref="D3:D4"/>
  </mergeCells>
  <phoneticPr fontId="1"/>
  <pageMargins left="0.39370078740157483" right="0.19685039370078741" top="0.59055118110236215" bottom="0.39370078740157483" header="0.31496062992125984" footer="0.31496062992125984"/>
  <pageSetup paperSize="9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zoomScaleNormal="100" zoomScaleSheetLayoutView="90" workbookViewId="0">
      <selection activeCell="C1" sqref="C1"/>
    </sheetView>
  </sheetViews>
  <sheetFormatPr defaultRowHeight="13.5" x14ac:dyDescent="0.15"/>
  <cols>
    <col min="1" max="1" width="4.75" customWidth="1"/>
    <col min="2" max="2" width="21.625" customWidth="1"/>
    <col min="3" max="3" width="8.375" customWidth="1"/>
    <col min="4" max="4" width="10.875" customWidth="1"/>
    <col min="5" max="5" width="14" customWidth="1"/>
    <col min="6" max="6" width="9.375" customWidth="1"/>
    <col min="7" max="7" width="20.125" customWidth="1"/>
    <col min="8" max="8" width="13" customWidth="1"/>
    <col min="9" max="9" width="11" bestFit="1" customWidth="1"/>
    <col min="10" max="10" width="10.875" style="128" customWidth="1"/>
    <col min="11" max="11" width="15.125" bestFit="1" customWidth="1"/>
    <col min="12" max="12" width="13.375" customWidth="1"/>
    <col min="13" max="13" width="15.125" bestFit="1" customWidth="1"/>
  </cols>
  <sheetData>
    <row r="1" spans="1:13" ht="17.25" x14ac:dyDescent="0.15">
      <c r="A1" s="5" t="s">
        <v>30</v>
      </c>
    </row>
    <row r="3" spans="1:13" x14ac:dyDescent="0.15">
      <c r="A3" s="293" t="s">
        <v>0</v>
      </c>
      <c r="B3" s="303" t="s">
        <v>35</v>
      </c>
      <c r="C3" s="286" t="s">
        <v>33</v>
      </c>
      <c r="D3" s="286" t="s">
        <v>37</v>
      </c>
      <c r="E3" s="301" t="s">
        <v>34</v>
      </c>
      <c r="F3" s="305" t="s">
        <v>36</v>
      </c>
      <c r="G3" s="295" t="s">
        <v>31</v>
      </c>
      <c r="H3" s="286" t="s">
        <v>32</v>
      </c>
      <c r="I3" s="286" t="s">
        <v>25</v>
      </c>
      <c r="J3" s="297" t="s">
        <v>26</v>
      </c>
      <c r="K3" s="286" t="s">
        <v>27</v>
      </c>
      <c r="L3" s="299" t="s">
        <v>28</v>
      </c>
      <c r="M3" s="291" t="s">
        <v>9</v>
      </c>
    </row>
    <row r="4" spans="1:13" x14ac:dyDescent="0.15">
      <c r="A4" s="294"/>
      <c r="B4" s="304"/>
      <c r="C4" s="287"/>
      <c r="D4" s="287"/>
      <c r="E4" s="302"/>
      <c r="F4" s="306"/>
      <c r="G4" s="296"/>
      <c r="H4" s="287"/>
      <c r="I4" s="287"/>
      <c r="J4" s="298"/>
      <c r="K4" s="287"/>
      <c r="L4" s="300"/>
      <c r="M4" s="292"/>
    </row>
    <row r="5" spans="1:13" x14ac:dyDescent="0.15">
      <c r="A5" s="34">
        <v>1</v>
      </c>
      <c r="B5" s="48"/>
      <c r="C5" s="129"/>
      <c r="D5" s="130"/>
      <c r="E5" s="45"/>
      <c r="F5" s="51"/>
      <c r="G5" s="52"/>
      <c r="H5" s="37"/>
      <c r="I5" s="37"/>
      <c r="J5" s="131"/>
      <c r="K5" s="37"/>
      <c r="L5" s="57"/>
      <c r="M5" s="60"/>
    </row>
    <row r="6" spans="1:13" x14ac:dyDescent="0.15">
      <c r="A6" s="35">
        <v>2</v>
      </c>
      <c r="B6" s="49"/>
      <c r="C6" s="129"/>
      <c r="D6" s="132"/>
      <c r="E6" s="46"/>
      <c r="F6" s="53"/>
      <c r="G6" s="54"/>
      <c r="H6" s="38"/>
      <c r="I6" s="38"/>
      <c r="J6" s="133"/>
      <c r="K6" s="38"/>
      <c r="L6" s="58"/>
      <c r="M6" s="61"/>
    </row>
    <row r="7" spans="1:13" x14ac:dyDescent="0.15">
      <c r="A7" s="35">
        <v>3</v>
      </c>
      <c r="B7" s="49"/>
      <c r="C7" s="129"/>
      <c r="D7" s="132"/>
      <c r="E7" s="46"/>
      <c r="F7" s="53"/>
      <c r="G7" s="54"/>
      <c r="H7" s="38"/>
      <c r="I7" s="38"/>
      <c r="J7" s="133"/>
      <c r="K7" s="38"/>
      <c r="L7" s="58"/>
      <c r="M7" s="61"/>
    </row>
    <row r="8" spans="1:13" x14ac:dyDescent="0.15">
      <c r="A8" s="35">
        <v>4</v>
      </c>
      <c r="B8" s="49"/>
      <c r="C8" s="129"/>
      <c r="D8" s="132"/>
      <c r="E8" s="46"/>
      <c r="F8" s="53"/>
      <c r="G8" s="54"/>
      <c r="H8" s="38"/>
      <c r="I8" s="38"/>
      <c r="J8" s="133"/>
      <c r="K8" s="38"/>
      <c r="L8" s="58"/>
      <c r="M8" s="61"/>
    </row>
    <row r="9" spans="1:13" x14ac:dyDescent="0.15">
      <c r="A9" s="35">
        <v>5</v>
      </c>
      <c r="B9" s="49"/>
      <c r="C9" s="129"/>
      <c r="D9" s="132"/>
      <c r="E9" s="46"/>
      <c r="F9" s="53"/>
      <c r="G9" s="54"/>
      <c r="H9" s="38"/>
      <c r="I9" s="38"/>
      <c r="J9" s="133"/>
      <c r="K9" s="38"/>
      <c r="L9" s="58"/>
      <c r="M9" s="61"/>
    </row>
    <row r="10" spans="1:13" x14ac:dyDescent="0.15">
      <c r="A10" s="35">
        <v>6</v>
      </c>
      <c r="B10" s="49"/>
      <c r="C10" s="129"/>
      <c r="D10" s="132"/>
      <c r="E10" s="46"/>
      <c r="F10" s="53"/>
      <c r="G10" s="54"/>
      <c r="H10" s="38"/>
      <c r="I10" s="38"/>
      <c r="J10" s="133"/>
      <c r="K10" s="38"/>
      <c r="L10" s="58"/>
      <c r="M10" s="61"/>
    </row>
    <row r="11" spans="1:13" x14ac:dyDescent="0.15">
      <c r="A11" s="35">
        <v>7</v>
      </c>
      <c r="B11" s="49"/>
      <c r="C11" s="129"/>
      <c r="D11" s="132"/>
      <c r="E11" s="46"/>
      <c r="F11" s="53"/>
      <c r="G11" s="54"/>
      <c r="H11" s="38"/>
      <c r="I11" s="38"/>
      <c r="J11" s="133"/>
      <c r="K11" s="38"/>
      <c r="L11" s="58"/>
      <c r="M11" s="61"/>
    </row>
    <row r="12" spans="1:13" x14ac:dyDescent="0.15">
      <c r="A12" s="35">
        <v>8</v>
      </c>
      <c r="B12" s="49"/>
      <c r="C12" s="129"/>
      <c r="D12" s="132"/>
      <c r="E12" s="46"/>
      <c r="F12" s="53"/>
      <c r="G12" s="54"/>
      <c r="H12" s="38"/>
      <c r="I12" s="38"/>
      <c r="J12" s="133"/>
      <c r="K12" s="38"/>
      <c r="L12" s="58"/>
      <c r="M12" s="61"/>
    </row>
    <row r="13" spans="1:13" x14ac:dyDescent="0.15">
      <c r="A13" s="35">
        <v>9</v>
      </c>
      <c r="B13" s="49"/>
      <c r="C13" s="129"/>
      <c r="D13" s="132"/>
      <c r="E13" s="46"/>
      <c r="F13" s="53"/>
      <c r="G13" s="54"/>
      <c r="H13" s="38"/>
      <c r="I13" s="38"/>
      <c r="J13" s="133"/>
      <c r="K13" s="38"/>
      <c r="L13" s="58"/>
      <c r="M13" s="61"/>
    </row>
    <row r="14" spans="1:13" x14ac:dyDescent="0.15">
      <c r="A14" s="35">
        <v>10</v>
      </c>
      <c r="B14" s="49"/>
      <c r="C14" s="129"/>
      <c r="D14" s="132"/>
      <c r="E14" s="46"/>
      <c r="F14" s="53"/>
      <c r="G14" s="54"/>
      <c r="H14" s="38"/>
      <c r="I14" s="38"/>
      <c r="J14" s="133"/>
      <c r="K14" s="38"/>
      <c r="L14" s="58"/>
      <c r="M14" s="61"/>
    </row>
    <row r="15" spans="1:13" x14ac:dyDescent="0.15">
      <c r="A15" s="35">
        <v>11</v>
      </c>
      <c r="B15" s="49"/>
      <c r="C15" s="129"/>
      <c r="D15" s="132"/>
      <c r="E15" s="46"/>
      <c r="F15" s="53"/>
      <c r="G15" s="54"/>
      <c r="H15" s="38"/>
      <c r="I15" s="38"/>
      <c r="J15" s="133"/>
      <c r="K15" s="38"/>
      <c r="L15" s="58"/>
      <c r="M15" s="61"/>
    </row>
    <row r="16" spans="1:13" x14ac:dyDescent="0.15">
      <c r="A16" s="35">
        <v>12</v>
      </c>
      <c r="B16" s="49"/>
      <c r="C16" s="129"/>
      <c r="D16" s="132"/>
      <c r="E16" s="46"/>
      <c r="F16" s="53"/>
      <c r="G16" s="54"/>
      <c r="H16" s="38"/>
      <c r="I16" s="38"/>
      <c r="J16" s="133"/>
      <c r="K16" s="38"/>
      <c r="L16" s="58"/>
      <c r="M16" s="61"/>
    </row>
    <row r="17" spans="1:13" x14ac:dyDescent="0.15">
      <c r="A17" s="35">
        <v>13</v>
      </c>
      <c r="B17" s="49"/>
      <c r="C17" s="129"/>
      <c r="D17" s="132"/>
      <c r="E17" s="46"/>
      <c r="F17" s="53"/>
      <c r="G17" s="54"/>
      <c r="H17" s="38"/>
      <c r="I17" s="38"/>
      <c r="J17" s="133"/>
      <c r="K17" s="38"/>
      <c r="L17" s="58"/>
      <c r="M17" s="61"/>
    </row>
    <row r="18" spans="1:13" x14ac:dyDescent="0.15">
      <c r="A18" s="35">
        <v>14</v>
      </c>
      <c r="B18" s="49"/>
      <c r="C18" s="129"/>
      <c r="D18" s="132"/>
      <c r="E18" s="46"/>
      <c r="F18" s="53"/>
      <c r="G18" s="54"/>
      <c r="H18" s="38"/>
      <c r="I18" s="38"/>
      <c r="J18" s="133"/>
      <c r="K18" s="38"/>
      <c r="L18" s="58"/>
      <c r="M18" s="61"/>
    </row>
    <row r="19" spans="1:13" x14ac:dyDescent="0.15">
      <c r="A19" s="35">
        <v>15</v>
      </c>
      <c r="B19" s="49"/>
      <c r="C19" s="129"/>
      <c r="D19" s="132"/>
      <c r="E19" s="46"/>
      <c r="F19" s="53"/>
      <c r="G19" s="54"/>
      <c r="H19" s="38"/>
      <c r="I19" s="38"/>
      <c r="J19" s="133"/>
      <c r="K19" s="38"/>
      <c r="L19" s="58"/>
      <c r="M19" s="61"/>
    </row>
    <row r="20" spans="1:13" x14ac:dyDescent="0.15">
      <c r="A20" s="35">
        <v>16</v>
      </c>
      <c r="B20" s="49"/>
      <c r="C20" s="129"/>
      <c r="D20" s="132"/>
      <c r="E20" s="46"/>
      <c r="F20" s="53"/>
      <c r="G20" s="54"/>
      <c r="H20" s="38"/>
      <c r="I20" s="38"/>
      <c r="J20" s="133"/>
      <c r="K20" s="38"/>
      <c r="L20" s="58"/>
      <c r="M20" s="61"/>
    </row>
    <row r="21" spans="1:13" x14ac:dyDescent="0.15">
      <c r="A21" s="35">
        <v>17</v>
      </c>
      <c r="B21" s="49"/>
      <c r="C21" s="129"/>
      <c r="D21" s="132"/>
      <c r="E21" s="46"/>
      <c r="F21" s="53"/>
      <c r="G21" s="54"/>
      <c r="H21" s="38"/>
      <c r="I21" s="38"/>
      <c r="J21" s="133"/>
      <c r="K21" s="38"/>
      <c r="L21" s="58"/>
      <c r="M21" s="61"/>
    </row>
    <row r="22" spans="1:13" x14ac:dyDescent="0.15">
      <c r="A22" s="35">
        <v>18</v>
      </c>
      <c r="B22" s="49"/>
      <c r="C22" s="129"/>
      <c r="D22" s="132"/>
      <c r="E22" s="46"/>
      <c r="F22" s="53"/>
      <c r="G22" s="54"/>
      <c r="H22" s="38"/>
      <c r="I22" s="38"/>
      <c r="J22" s="133"/>
      <c r="K22" s="38"/>
      <c r="L22" s="58"/>
      <c r="M22" s="61"/>
    </row>
    <row r="23" spans="1:13" x14ac:dyDescent="0.15">
      <c r="A23" s="35">
        <v>19</v>
      </c>
      <c r="B23" s="49"/>
      <c r="C23" s="129"/>
      <c r="D23" s="132"/>
      <c r="E23" s="46"/>
      <c r="F23" s="53"/>
      <c r="G23" s="54"/>
      <c r="H23" s="38"/>
      <c r="I23" s="38"/>
      <c r="J23" s="133"/>
      <c r="K23" s="38"/>
      <c r="L23" s="58"/>
      <c r="M23" s="61"/>
    </row>
    <row r="24" spans="1:13" x14ac:dyDescent="0.15">
      <c r="A24" s="35">
        <v>20</v>
      </c>
      <c r="B24" s="49"/>
      <c r="C24" s="129"/>
      <c r="D24" s="132"/>
      <c r="E24" s="46"/>
      <c r="F24" s="53"/>
      <c r="G24" s="54"/>
      <c r="H24" s="38"/>
      <c r="I24" s="38"/>
      <c r="J24" s="133"/>
      <c r="K24" s="38"/>
      <c r="L24" s="58"/>
      <c r="M24" s="61"/>
    </row>
    <row r="25" spans="1:13" x14ac:dyDescent="0.15">
      <c r="A25" s="35">
        <v>21</v>
      </c>
      <c r="B25" s="49"/>
      <c r="C25" s="129"/>
      <c r="D25" s="132"/>
      <c r="E25" s="46"/>
      <c r="F25" s="53"/>
      <c r="G25" s="54"/>
      <c r="H25" s="38"/>
      <c r="I25" s="38"/>
      <c r="J25" s="133"/>
      <c r="K25" s="38"/>
      <c r="L25" s="58"/>
      <c r="M25" s="61"/>
    </row>
    <row r="26" spans="1:13" x14ac:dyDescent="0.15">
      <c r="A26" s="35">
        <v>22</v>
      </c>
      <c r="B26" s="49"/>
      <c r="C26" s="129"/>
      <c r="D26" s="132"/>
      <c r="E26" s="46"/>
      <c r="F26" s="53"/>
      <c r="G26" s="54"/>
      <c r="H26" s="38"/>
      <c r="I26" s="38"/>
      <c r="J26" s="133"/>
      <c r="K26" s="38"/>
      <c r="L26" s="58"/>
      <c r="M26" s="61"/>
    </row>
    <row r="27" spans="1:13" x14ac:dyDescent="0.15">
      <c r="A27" s="35">
        <v>23</v>
      </c>
      <c r="B27" s="49"/>
      <c r="C27" s="129"/>
      <c r="D27" s="132"/>
      <c r="E27" s="46"/>
      <c r="F27" s="53"/>
      <c r="G27" s="54"/>
      <c r="H27" s="38"/>
      <c r="I27" s="38"/>
      <c r="J27" s="133"/>
      <c r="K27" s="38"/>
      <c r="L27" s="58"/>
      <c r="M27" s="61"/>
    </row>
    <row r="28" spans="1:13" x14ac:dyDescent="0.15">
      <c r="A28" s="35">
        <v>24</v>
      </c>
      <c r="B28" s="49"/>
      <c r="C28" s="129"/>
      <c r="D28" s="132"/>
      <c r="E28" s="46"/>
      <c r="F28" s="53"/>
      <c r="G28" s="54"/>
      <c r="H28" s="38"/>
      <c r="I28" s="38"/>
      <c r="J28" s="133"/>
      <c r="K28" s="38"/>
      <c r="L28" s="58"/>
      <c r="M28" s="61"/>
    </row>
    <row r="29" spans="1:13" x14ac:dyDescent="0.15">
      <c r="A29" s="35">
        <v>25</v>
      </c>
      <c r="B29" s="49"/>
      <c r="C29" s="129"/>
      <c r="D29" s="132"/>
      <c r="E29" s="46"/>
      <c r="F29" s="53"/>
      <c r="G29" s="54"/>
      <c r="H29" s="38"/>
      <c r="I29" s="38"/>
      <c r="J29" s="133"/>
      <c r="K29" s="38"/>
      <c r="L29" s="58"/>
      <c r="M29" s="61"/>
    </row>
    <row r="30" spans="1:13" x14ac:dyDescent="0.15">
      <c r="A30" s="35">
        <v>26</v>
      </c>
      <c r="B30" s="49"/>
      <c r="C30" s="129"/>
      <c r="D30" s="132"/>
      <c r="E30" s="46"/>
      <c r="F30" s="53"/>
      <c r="G30" s="54"/>
      <c r="H30" s="38"/>
      <c r="I30" s="38"/>
      <c r="J30" s="133"/>
      <c r="K30" s="38"/>
      <c r="L30" s="58"/>
      <c r="M30" s="61"/>
    </row>
    <row r="31" spans="1:13" x14ac:dyDescent="0.15">
      <c r="A31" s="35">
        <v>27</v>
      </c>
      <c r="B31" s="49"/>
      <c r="C31" s="129"/>
      <c r="D31" s="132"/>
      <c r="E31" s="46"/>
      <c r="F31" s="53"/>
      <c r="G31" s="54"/>
      <c r="H31" s="38"/>
      <c r="I31" s="38"/>
      <c r="J31" s="133"/>
      <c r="K31" s="38"/>
      <c r="L31" s="58"/>
      <c r="M31" s="61"/>
    </row>
    <row r="32" spans="1:13" x14ac:dyDescent="0.15">
      <c r="A32" s="35">
        <v>28</v>
      </c>
      <c r="B32" s="49"/>
      <c r="C32" s="129"/>
      <c r="D32" s="132"/>
      <c r="E32" s="46"/>
      <c r="F32" s="53"/>
      <c r="G32" s="54"/>
      <c r="H32" s="38"/>
      <c r="I32" s="38"/>
      <c r="J32" s="133"/>
      <c r="K32" s="38"/>
      <c r="L32" s="58"/>
      <c r="M32" s="61"/>
    </row>
    <row r="33" spans="1:13" x14ac:dyDescent="0.15">
      <c r="A33" s="35">
        <v>29</v>
      </c>
      <c r="B33" s="49"/>
      <c r="C33" s="129"/>
      <c r="D33" s="132"/>
      <c r="E33" s="46"/>
      <c r="F33" s="53"/>
      <c r="G33" s="54"/>
      <c r="H33" s="38"/>
      <c r="I33" s="38"/>
      <c r="J33" s="133"/>
      <c r="K33" s="38"/>
      <c r="L33" s="58"/>
      <c r="M33" s="61"/>
    </row>
    <row r="34" spans="1:13" x14ac:dyDescent="0.15">
      <c r="A34" s="36">
        <v>30</v>
      </c>
      <c r="B34" s="50"/>
      <c r="C34" s="134"/>
      <c r="D34" s="135"/>
      <c r="E34" s="47"/>
      <c r="F34" s="55"/>
      <c r="G34" s="56"/>
      <c r="H34" s="39"/>
      <c r="I34" s="39"/>
      <c r="J34" s="136"/>
      <c r="K34" s="39"/>
      <c r="L34" s="59"/>
      <c r="M34" s="62"/>
    </row>
  </sheetData>
  <mergeCells count="13">
    <mergeCell ref="M3:M4"/>
    <mergeCell ref="A3:A4"/>
    <mergeCell ref="I3:I4"/>
    <mergeCell ref="G3:G4"/>
    <mergeCell ref="J3:J4"/>
    <mergeCell ref="K3:K4"/>
    <mergeCell ref="L3:L4"/>
    <mergeCell ref="C3:C4"/>
    <mergeCell ref="E3:E4"/>
    <mergeCell ref="B3:B4"/>
    <mergeCell ref="H3:H4"/>
    <mergeCell ref="F3:F4"/>
    <mergeCell ref="D3:D4"/>
  </mergeCells>
  <phoneticPr fontId="1"/>
  <dataValidations count="1">
    <dataValidation type="list" allowBlank="1" showInputMessage="1" showErrorMessage="1" sqref="C5:C34">
      <formula1>"抵当,根抵当"</formula1>
    </dataValidation>
  </dataValidations>
  <pageMargins left="0.7" right="0.7" top="0.75" bottom="0.75" header="0.3" footer="0.3"/>
  <pageSetup paperSize="9" scale="79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Y32"/>
  <sheetViews>
    <sheetView zoomScaleNormal="100" workbookViewId="0">
      <selection activeCell="D1" sqref="D1"/>
    </sheetView>
  </sheetViews>
  <sheetFormatPr defaultRowHeight="13.5" x14ac:dyDescent="0.15"/>
  <cols>
    <col min="1" max="1" width="4.125" customWidth="1"/>
    <col min="2" max="2" width="9.375" customWidth="1"/>
    <col min="3" max="3" width="15.125" bestFit="1" customWidth="1"/>
    <col min="6" max="6" width="11.875" customWidth="1"/>
    <col min="7" max="7" width="10.125" customWidth="1"/>
    <col min="8" max="8" width="10.875" customWidth="1"/>
    <col min="9" max="10" width="9.375" customWidth="1"/>
    <col min="11" max="12" width="10.125" customWidth="1"/>
    <col min="13" max="13" width="5.375" customWidth="1"/>
    <col min="14" max="14" width="7.625" customWidth="1"/>
    <col min="15" max="15" width="8" customWidth="1"/>
    <col min="16" max="17" width="6.125" customWidth="1"/>
    <col min="18" max="18" width="12.25" customWidth="1"/>
    <col min="19" max="19" width="16.125" customWidth="1"/>
    <col min="20" max="24" width="3.625" customWidth="1"/>
    <col min="25" max="25" width="18.375" customWidth="1"/>
  </cols>
  <sheetData>
    <row r="1" spans="1:25" ht="21" customHeight="1" x14ac:dyDescent="0.15">
      <c r="A1" s="5" t="s">
        <v>110</v>
      </c>
    </row>
    <row r="3" spans="1:25" ht="14.25" customHeight="1" x14ac:dyDescent="0.15">
      <c r="A3" s="307" t="s">
        <v>0</v>
      </c>
      <c r="B3" s="307" t="s">
        <v>39</v>
      </c>
      <c r="C3" s="307" t="s">
        <v>10</v>
      </c>
      <c r="D3" s="307" t="s">
        <v>40</v>
      </c>
      <c r="E3" s="307" t="s">
        <v>7</v>
      </c>
      <c r="F3" s="307" t="s">
        <v>47</v>
      </c>
      <c r="G3" s="312" t="s">
        <v>45</v>
      </c>
      <c r="H3" s="307" t="s">
        <v>1</v>
      </c>
      <c r="I3" s="307" t="s">
        <v>6</v>
      </c>
      <c r="J3" s="312" t="s">
        <v>46</v>
      </c>
      <c r="K3" s="309" t="s">
        <v>2</v>
      </c>
      <c r="L3" s="309"/>
      <c r="M3" s="310" t="s">
        <v>42</v>
      </c>
      <c r="N3" s="307" t="s">
        <v>5</v>
      </c>
      <c r="O3" s="314" t="s">
        <v>8</v>
      </c>
      <c r="P3" s="312" t="s">
        <v>29</v>
      </c>
      <c r="Q3" s="312" t="s">
        <v>48</v>
      </c>
      <c r="R3" s="307" t="s">
        <v>41</v>
      </c>
      <c r="S3" s="307" t="s">
        <v>11</v>
      </c>
      <c r="T3" s="316" t="s">
        <v>38</v>
      </c>
      <c r="U3" s="317"/>
      <c r="V3" s="317"/>
      <c r="W3" s="317"/>
      <c r="X3" s="318"/>
      <c r="Y3" s="307" t="s">
        <v>9</v>
      </c>
    </row>
    <row r="4" spans="1:25" ht="14.25" customHeight="1" x14ac:dyDescent="0.15">
      <c r="A4" s="308"/>
      <c r="B4" s="308"/>
      <c r="C4" s="308"/>
      <c r="D4" s="308"/>
      <c r="E4" s="308"/>
      <c r="F4" s="308"/>
      <c r="G4" s="313"/>
      <c r="H4" s="308"/>
      <c r="I4" s="308"/>
      <c r="J4" s="313"/>
      <c r="K4" s="185" t="s">
        <v>3</v>
      </c>
      <c r="L4" s="186" t="s">
        <v>4</v>
      </c>
      <c r="M4" s="311"/>
      <c r="N4" s="308"/>
      <c r="O4" s="315"/>
      <c r="P4" s="313"/>
      <c r="Q4" s="313"/>
      <c r="R4" s="308"/>
      <c r="S4" s="308"/>
      <c r="T4" s="319"/>
      <c r="U4" s="320"/>
      <c r="V4" s="320"/>
      <c r="W4" s="320"/>
      <c r="X4" s="321"/>
      <c r="Y4" s="308"/>
    </row>
    <row r="5" spans="1:25" ht="16.5" customHeight="1" x14ac:dyDescent="0.15">
      <c r="A5" s="2">
        <v>1</v>
      </c>
      <c r="B5" s="182"/>
      <c r="C5" s="37"/>
      <c r="D5" s="2"/>
      <c r="E5" s="2"/>
      <c r="F5" s="38"/>
      <c r="G5" s="196"/>
      <c r="H5" s="176"/>
      <c r="I5" s="45"/>
      <c r="J5" s="179"/>
      <c r="K5" s="187"/>
      <c r="L5" s="188"/>
      <c r="M5" s="31"/>
      <c r="N5" s="193"/>
      <c r="O5" s="37"/>
      <c r="P5" s="42"/>
      <c r="Q5" s="42"/>
      <c r="R5" s="37"/>
      <c r="S5" s="37"/>
      <c r="T5" s="22"/>
      <c r="U5" s="23"/>
      <c r="V5" s="23"/>
      <c r="W5" s="23"/>
      <c r="X5" s="24"/>
      <c r="Y5" s="37"/>
    </row>
    <row r="6" spans="1:25" ht="16.5" customHeight="1" x14ac:dyDescent="0.15">
      <c r="A6" s="3">
        <v>2</v>
      </c>
      <c r="B6" s="183"/>
      <c r="C6" s="38"/>
      <c r="D6" s="3"/>
      <c r="E6" s="3"/>
      <c r="F6" s="38"/>
      <c r="G6" s="197"/>
      <c r="H6" s="177"/>
      <c r="I6" s="46"/>
      <c r="J6" s="180"/>
      <c r="K6" s="189"/>
      <c r="L6" s="190"/>
      <c r="M6" s="32"/>
      <c r="N6" s="194"/>
      <c r="O6" s="38"/>
      <c r="P6" s="40"/>
      <c r="Q6" s="40"/>
      <c r="R6" s="38"/>
      <c r="S6" s="38"/>
      <c r="T6" s="25"/>
      <c r="U6" s="26"/>
      <c r="V6" s="26"/>
      <c r="W6" s="26"/>
      <c r="X6" s="27"/>
      <c r="Y6" s="38"/>
    </row>
    <row r="7" spans="1:25" ht="16.5" customHeight="1" x14ac:dyDescent="0.15">
      <c r="A7" s="3">
        <v>3</v>
      </c>
      <c r="B7" s="183"/>
      <c r="C7" s="38"/>
      <c r="D7" s="3"/>
      <c r="E7" s="3"/>
      <c r="F7" s="38"/>
      <c r="G7" s="197"/>
      <c r="H7" s="177"/>
      <c r="I7" s="46"/>
      <c r="J7" s="180"/>
      <c r="K7" s="189"/>
      <c r="L7" s="190"/>
      <c r="M7" s="32"/>
      <c r="N7" s="194"/>
      <c r="O7" s="38"/>
      <c r="P7" s="40"/>
      <c r="Q7" s="40"/>
      <c r="R7" s="38"/>
      <c r="S7" s="38"/>
      <c r="T7" s="25"/>
      <c r="U7" s="26"/>
      <c r="V7" s="26"/>
      <c r="W7" s="26"/>
      <c r="X7" s="27"/>
      <c r="Y7" s="38"/>
    </row>
    <row r="8" spans="1:25" ht="16.5" customHeight="1" x14ac:dyDescent="0.15">
      <c r="A8" s="3">
        <v>4</v>
      </c>
      <c r="B8" s="183"/>
      <c r="C8" s="38"/>
      <c r="D8" s="3"/>
      <c r="E8" s="3"/>
      <c r="F8" s="38"/>
      <c r="G8" s="197"/>
      <c r="H8" s="177"/>
      <c r="I8" s="46"/>
      <c r="J8" s="180"/>
      <c r="K8" s="189"/>
      <c r="L8" s="190"/>
      <c r="M8" s="32"/>
      <c r="N8" s="194"/>
      <c r="O8" s="38"/>
      <c r="P8" s="40"/>
      <c r="Q8" s="40"/>
      <c r="R8" s="38"/>
      <c r="S8" s="38"/>
      <c r="T8" s="25"/>
      <c r="U8" s="26"/>
      <c r="V8" s="26"/>
      <c r="W8" s="26"/>
      <c r="X8" s="27"/>
      <c r="Y8" s="38"/>
    </row>
    <row r="9" spans="1:25" ht="16.5" customHeight="1" x14ac:dyDescent="0.15">
      <c r="A9" s="3">
        <v>5</v>
      </c>
      <c r="B9" s="183"/>
      <c r="C9" s="38"/>
      <c r="D9" s="3"/>
      <c r="E9" s="3"/>
      <c r="F9" s="38"/>
      <c r="G9" s="197"/>
      <c r="H9" s="177"/>
      <c r="I9" s="46"/>
      <c r="J9" s="180"/>
      <c r="K9" s="189"/>
      <c r="L9" s="190"/>
      <c r="M9" s="32"/>
      <c r="N9" s="194"/>
      <c r="O9" s="38"/>
      <c r="P9" s="40"/>
      <c r="Q9" s="40"/>
      <c r="R9" s="38"/>
      <c r="S9" s="38"/>
      <c r="T9" s="25"/>
      <c r="U9" s="26"/>
      <c r="V9" s="26"/>
      <c r="W9" s="26"/>
      <c r="X9" s="27"/>
      <c r="Y9" s="38"/>
    </row>
    <row r="10" spans="1:25" ht="16.5" customHeight="1" x14ac:dyDescent="0.15">
      <c r="A10" s="3">
        <v>6</v>
      </c>
      <c r="B10" s="183"/>
      <c r="C10" s="38"/>
      <c r="D10" s="3"/>
      <c r="E10" s="3"/>
      <c r="F10" s="38"/>
      <c r="G10" s="197"/>
      <c r="H10" s="177"/>
      <c r="I10" s="46"/>
      <c r="J10" s="180"/>
      <c r="K10" s="189"/>
      <c r="L10" s="190"/>
      <c r="M10" s="32"/>
      <c r="N10" s="194"/>
      <c r="O10" s="38"/>
      <c r="P10" s="40"/>
      <c r="Q10" s="40"/>
      <c r="R10" s="38"/>
      <c r="S10" s="38"/>
      <c r="T10" s="25"/>
      <c r="U10" s="26"/>
      <c r="V10" s="26"/>
      <c r="W10" s="26"/>
      <c r="X10" s="27"/>
      <c r="Y10" s="38"/>
    </row>
    <row r="11" spans="1:25" ht="16.5" customHeight="1" x14ac:dyDescent="0.15">
      <c r="A11" s="3">
        <v>7</v>
      </c>
      <c r="B11" s="183"/>
      <c r="C11" s="38"/>
      <c r="D11" s="3"/>
      <c r="E11" s="3"/>
      <c r="F11" s="38"/>
      <c r="G11" s="197"/>
      <c r="H11" s="177"/>
      <c r="I11" s="46"/>
      <c r="J11" s="180"/>
      <c r="K11" s="189"/>
      <c r="L11" s="190"/>
      <c r="M11" s="32"/>
      <c r="N11" s="194"/>
      <c r="O11" s="38"/>
      <c r="P11" s="40"/>
      <c r="Q11" s="40"/>
      <c r="R11" s="38"/>
      <c r="S11" s="38"/>
      <c r="T11" s="25"/>
      <c r="U11" s="26"/>
      <c r="V11" s="26"/>
      <c r="W11" s="26"/>
      <c r="X11" s="27"/>
      <c r="Y11" s="38"/>
    </row>
    <row r="12" spans="1:25" ht="16.5" customHeight="1" x14ac:dyDescent="0.15">
      <c r="A12" s="3">
        <v>8</v>
      </c>
      <c r="B12" s="183"/>
      <c r="C12" s="38"/>
      <c r="D12" s="3"/>
      <c r="E12" s="3"/>
      <c r="F12" s="38"/>
      <c r="G12" s="197"/>
      <c r="H12" s="177"/>
      <c r="I12" s="46"/>
      <c r="J12" s="180"/>
      <c r="K12" s="189"/>
      <c r="L12" s="190"/>
      <c r="M12" s="32"/>
      <c r="N12" s="194"/>
      <c r="O12" s="38"/>
      <c r="P12" s="40"/>
      <c r="Q12" s="40"/>
      <c r="R12" s="38"/>
      <c r="S12" s="38"/>
      <c r="T12" s="25"/>
      <c r="U12" s="26"/>
      <c r="V12" s="26"/>
      <c r="W12" s="26"/>
      <c r="X12" s="27"/>
      <c r="Y12" s="38"/>
    </row>
    <row r="13" spans="1:25" ht="16.5" customHeight="1" x14ac:dyDescent="0.15">
      <c r="A13" s="3">
        <v>9</v>
      </c>
      <c r="B13" s="183"/>
      <c r="C13" s="38"/>
      <c r="D13" s="3"/>
      <c r="E13" s="3"/>
      <c r="F13" s="38"/>
      <c r="G13" s="197"/>
      <c r="H13" s="177"/>
      <c r="I13" s="46"/>
      <c r="J13" s="180"/>
      <c r="K13" s="189"/>
      <c r="L13" s="190"/>
      <c r="M13" s="32"/>
      <c r="N13" s="194"/>
      <c r="O13" s="38"/>
      <c r="P13" s="40"/>
      <c r="Q13" s="40"/>
      <c r="R13" s="38"/>
      <c r="S13" s="38"/>
      <c r="T13" s="25"/>
      <c r="U13" s="26"/>
      <c r="V13" s="26"/>
      <c r="W13" s="26"/>
      <c r="X13" s="27"/>
      <c r="Y13" s="38"/>
    </row>
    <row r="14" spans="1:25" ht="16.5" customHeight="1" x14ac:dyDescent="0.15">
      <c r="A14" s="3">
        <v>10</v>
      </c>
      <c r="B14" s="183"/>
      <c r="C14" s="38"/>
      <c r="D14" s="3"/>
      <c r="E14" s="3"/>
      <c r="F14" s="38"/>
      <c r="G14" s="197"/>
      <c r="H14" s="177"/>
      <c r="I14" s="46"/>
      <c r="J14" s="180"/>
      <c r="K14" s="189"/>
      <c r="L14" s="190"/>
      <c r="M14" s="32"/>
      <c r="N14" s="194"/>
      <c r="O14" s="38"/>
      <c r="P14" s="40"/>
      <c r="Q14" s="40"/>
      <c r="R14" s="38"/>
      <c r="S14" s="38"/>
      <c r="T14" s="25"/>
      <c r="U14" s="26"/>
      <c r="V14" s="26"/>
      <c r="W14" s="26"/>
      <c r="X14" s="27"/>
      <c r="Y14" s="38"/>
    </row>
    <row r="15" spans="1:25" ht="16.5" customHeight="1" x14ac:dyDescent="0.15">
      <c r="A15" s="3">
        <v>11</v>
      </c>
      <c r="B15" s="183"/>
      <c r="C15" s="38"/>
      <c r="D15" s="3"/>
      <c r="E15" s="3"/>
      <c r="F15" s="38"/>
      <c r="G15" s="197"/>
      <c r="H15" s="177"/>
      <c r="I15" s="46"/>
      <c r="J15" s="180"/>
      <c r="K15" s="189"/>
      <c r="L15" s="190"/>
      <c r="M15" s="32"/>
      <c r="N15" s="194"/>
      <c r="O15" s="38"/>
      <c r="P15" s="40"/>
      <c r="Q15" s="40"/>
      <c r="R15" s="38"/>
      <c r="S15" s="38"/>
      <c r="T15" s="25"/>
      <c r="U15" s="26"/>
      <c r="V15" s="26"/>
      <c r="W15" s="26"/>
      <c r="X15" s="27"/>
      <c r="Y15" s="38"/>
    </row>
    <row r="16" spans="1:25" ht="16.5" customHeight="1" x14ac:dyDescent="0.15">
      <c r="A16" s="3">
        <v>12</v>
      </c>
      <c r="B16" s="183"/>
      <c r="C16" s="38"/>
      <c r="D16" s="3"/>
      <c r="E16" s="3"/>
      <c r="F16" s="38"/>
      <c r="G16" s="197"/>
      <c r="H16" s="177"/>
      <c r="I16" s="46"/>
      <c r="J16" s="180"/>
      <c r="K16" s="189"/>
      <c r="L16" s="190"/>
      <c r="M16" s="32"/>
      <c r="N16" s="194"/>
      <c r="O16" s="38"/>
      <c r="P16" s="40"/>
      <c r="Q16" s="40"/>
      <c r="R16" s="38"/>
      <c r="S16" s="38"/>
      <c r="T16" s="25"/>
      <c r="U16" s="26"/>
      <c r="V16" s="26"/>
      <c r="W16" s="26"/>
      <c r="X16" s="27"/>
      <c r="Y16" s="38"/>
    </row>
    <row r="17" spans="1:25" ht="16.5" customHeight="1" x14ac:dyDescent="0.15">
      <c r="A17" s="3">
        <v>13</v>
      </c>
      <c r="B17" s="183"/>
      <c r="C17" s="38"/>
      <c r="D17" s="3"/>
      <c r="E17" s="3"/>
      <c r="F17" s="38"/>
      <c r="G17" s="197"/>
      <c r="H17" s="177"/>
      <c r="I17" s="46"/>
      <c r="J17" s="180"/>
      <c r="K17" s="189"/>
      <c r="L17" s="190"/>
      <c r="M17" s="32"/>
      <c r="N17" s="194"/>
      <c r="O17" s="38"/>
      <c r="P17" s="40"/>
      <c r="Q17" s="40"/>
      <c r="R17" s="38"/>
      <c r="S17" s="38"/>
      <c r="T17" s="25"/>
      <c r="U17" s="26"/>
      <c r="V17" s="26"/>
      <c r="W17" s="26"/>
      <c r="X17" s="27"/>
      <c r="Y17" s="38"/>
    </row>
    <row r="18" spans="1:25" ht="16.5" customHeight="1" x14ac:dyDescent="0.15">
      <c r="A18" s="3">
        <v>14</v>
      </c>
      <c r="B18" s="183"/>
      <c r="C18" s="38"/>
      <c r="D18" s="3"/>
      <c r="E18" s="3"/>
      <c r="F18" s="38"/>
      <c r="G18" s="197"/>
      <c r="H18" s="177"/>
      <c r="I18" s="46"/>
      <c r="J18" s="180"/>
      <c r="K18" s="189"/>
      <c r="L18" s="190"/>
      <c r="M18" s="32"/>
      <c r="N18" s="194"/>
      <c r="O18" s="38"/>
      <c r="P18" s="40"/>
      <c r="Q18" s="40"/>
      <c r="R18" s="38"/>
      <c r="S18" s="38"/>
      <c r="T18" s="25"/>
      <c r="U18" s="26"/>
      <c r="V18" s="26"/>
      <c r="W18" s="26"/>
      <c r="X18" s="27"/>
      <c r="Y18" s="38"/>
    </row>
    <row r="19" spans="1:25" ht="16.5" customHeight="1" x14ac:dyDescent="0.15">
      <c r="A19" s="3">
        <v>15</v>
      </c>
      <c r="B19" s="183"/>
      <c r="C19" s="38"/>
      <c r="D19" s="3"/>
      <c r="E19" s="3"/>
      <c r="F19" s="38"/>
      <c r="G19" s="197"/>
      <c r="H19" s="177"/>
      <c r="I19" s="46"/>
      <c r="J19" s="180"/>
      <c r="K19" s="189"/>
      <c r="L19" s="190"/>
      <c r="M19" s="32"/>
      <c r="N19" s="194"/>
      <c r="O19" s="38"/>
      <c r="P19" s="40"/>
      <c r="Q19" s="40"/>
      <c r="R19" s="38"/>
      <c r="S19" s="38"/>
      <c r="T19" s="25"/>
      <c r="U19" s="26"/>
      <c r="V19" s="26"/>
      <c r="W19" s="26"/>
      <c r="X19" s="27"/>
      <c r="Y19" s="38"/>
    </row>
    <row r="20" spans="1:25" ht="16.5" customHeight="1" x14ac:dyDescent="0.15">
      <c r="A20" s="3">
        <v>16</v>
      </c>
      <c r="B20" s="183"/>
      <c r="C20" s="38"/>
      <c r="D20" s="3"/>
      <c r="E20" s="3"/>
      <c r="F20" s="38"/>
      <c r="G20" s="197"/>
      <c r="H20" s="177"/>
      <c r="I20" s="46"/>
      <c r="J20" s="180"/>
      <c r="K20" s="189"/>
      <c r="L20" s="190"/>
      <c r="M20" s="32"/>
      <c r="N20" s="194"/>
      <c r="O20" s="38"/>
      <c r="P20" s="40"/>
      <c r="Q20" s="40"/>
      <c r="R20" s="38"/>
      <c r="S20" s="38"/>
      <c r="T20" s="25"/>
      <c r="U20" s="26"/>
      <c r="V20" s="26"/>
      <c r="W20" s="26"/>
      <c r="X20" s="27"/>
      <c r="Y20" s="38"/>
    </row>
    <row r="21" spans="1:25" ht="16.5" customHeight="1" x14ac:dyDescent="0.15">
      <c r="A21" s="3">
        <v>17</v>
      </c>
      <c r="B21" s="183"/>
      <c r="C21" s="38"/>
      <c r="D21" s="3"/>
      <c r="E21" s="3"/>
      <c r="F21" s="38"/>
      <c r="G21" s="197"/>
      <c r="H21" s="177"/>
      <c r="I21" s="46"/>
      <c r="J21" s="180"/>
      <c r="K21" s="189"/>
      <c r="L21" s="190"/>
      <c r="M21" s="32"/>
      <c r="N21" s="194"/>
      <c r="O21" s="38"/>
      <c r="P21" s="40"/>
      <c r="Q21" s="40"/>
      <c r="R21" s="38"/>
      <c r="S21" s="38"/>
      <c r="T21" s="25"/>
      <c r="U21" s="26"/>
      <c r="V21" s="26"/>
      <c r="W21" s="26"/>
      <c r="X21" s="27"/>
      <c r="Y21" s="38"/>
    </row>
    <row r="22" spans="1:25" ht="16.5" customHeight="1" x14ac:dyDescent="0.15">
      <c r="A22" s="3">
        <v>18</v>
      </c>
      <c r="B22" s="183"/>
      <c r="C22" s="38"/>
      <c r="D22" s="3"/>
      <c r="E22" s="3"/>
      <c r="F22" s="38"/>
      <c r="G22" s="197"/>
      <c r="H22" s="177"/>
      <c r="I22" s="46"/>
      <c r="J22" s="180"/>
      <c r="K22" s="189"/>
      <c r="L22" s="190"/>
      <c r="M22" s="32"/>
      <c r="N22" s="194"/>
      <c r="O22" s="38"/>
      <c r="P22" s="40"/>
      <c r="Q22" s="40"/>
      <c r="R22" s="38"/>
      <c r="S22" s="38"/>
      <c r="T22" s="25"/>
      <c r="U22" s="26"/>
      <c r="V22" s="26"/>
      <c r="W22" s="26"/>
      <c r="X22" s="27"/>
      <c r="Y22" s="38"/>
    </row>
    <row r="23" spans="1:25" ht="16.5" customHeight="1" x14ac:dyDescent="0.15">
      <c r="A23" s="3">
        <v>19</v>
      </c>
      <c r="B23" s="183"/>
      <c r="C23" s="38"/>
      <c r="D23" s="3"/>
      <c r="E23" s="3"/>
      <c r="F23" s="38"/>
      <c r="G23" s="197"/>
      <c r="H23" s="177"/>
      <c r="I23" s="46"/>
      <c r="J23" s="180"/>
      <c r="K23" s="189"/>
      <c r="L23" s="190"/>
      <c r="M23" s="32"/>
      <c r="N23" s="194"/>
      <c r="O23" s="38"/>
      <c r="P23" s="40"/>
      <c r="Q23" s="40"/>
      <c r="R23" s="38"/>
      <c r="S23" s="38"/>
      <c r="T23" s="25"/>
      <c r="U23" s="26"/>
      <c r="V23" s="26"/>
      <c r="W23" s="26"/>
      <c r="X23" s="27"/>
      <c r="Y23" s="38"/>
    </row>
    <row r="24" spans="1:25" ht="16.5" customHeight="1" x14ac:dyDescent="0.15">
      <c r="A24" s="4">
        <v>20</v>
      </c>
      <c r="B24" s="184"/>
      <c r="C24" s="39"/>
      <c r="D24" s="4"/>
      <c r="E24" s="4"/>
      <c r="F24" s="39"/>
      <c r="G24" s="198"/>
      <c r="H24" s="178"/>
      <c r="I24" s="47"/>
      <c r="J24" s="181"/>
      <c r="K24" s="191"/>
      <c r="L24" s="192"/>
      <c r="M24" s="33"/>
      <c r="N24" s="195"/>
      <c r="O24" s="39"/>
      <c r="P24" s="41"/>
      <c r="Q24" s="41"/>
      <c r="R24" s="39"/>
      <c r="S24" s="39"/>
      <c r="T24" s="28"/>
      <c r="U24" s="29"/>
      <c r="V24" s="29"/>
      <c r="W24" s="29"/>
      <c r="X24" s="30"/>
      <c r="Y24" s="39"/>
    </row>
    <row r="25" spans="1:25" ht="12.75" customHeight="1" x14ac:dyDescent="0.15">
      <c r="N25" s="1"/>
    </row>
    <row r="26" spans="1:25" x14ac:dyDescent="0.15">
      <c r="N26" s="1"/>
    </row>
    <row r="27" spans="1:25" x14ac:dyDescent="0.15">
      <c r="N27" s="1"/>
    </row>
    <row r="28" spans="1:25" x14ac:dyDescent="0.15">
      <c r="N28" s="1"/>
    </row>
    <row r="29" spans="1:25" x14ac:dyDescent="0.15">
      <c r="N29" s="1"/>
    </row>
    <row r="30" spans="1:25" x14ac:dyDescent="0.15">
      <c r="N30" s="1"/>
    </row>
    <row r="31" spans="1:25" x14ac:dyDescent="0.15">
      <c r="N31" s="1"/>
    </row>
    <row r="32" spans="1:25" x14ac:dyDescent="0.15">
      <c r="N32" s="1"/>
    </row>
  </sheetData>
  <mergeCells count="20"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T3:X4"/>
    <mergeCell ref="S3:S4"/>
    <mergeCell ref="Q3:Q4"/>
    <mergeCell ref="Y3:Y4"/>
    <mergeCell ref="R3:R4"/>
    <mergeCell ref="H3:H4"/>
    <mergeCell ref="K3:L3"/>
    <mergeCell ref="M3:M4"/>
    <mergeCell ref="N3:N4"/>
    <mergeCell ref="J3:J4"/>
    <mergeCell ref="I3:I4"/>
  </mergeCells>
  <phoneticPr fontId="1"/>
  <dataValidations count="8">
    <dataValidation type="list" allowBlank="1" showInputMessage="1" showErrorMessage="1" sqref="F25:F31">
      <formula1>"無,有(無担保),有(有担保)"</formula1>
    </dataValidation>
    <dataValidation type="list" allowBlank="1" showInputMessage="1" showErrorMessage="1" sqref="O25:O32">
      <formula1>"設備,運転,その他"</formula1>
    </dataValidation>
    <dataValidation type="list" allowBlank="1" showInputMessage="1" showErrorMessage="1" sqref="P5:Q24">
      <formula1>"有,無"</formula1>
    </dataValidation>
    <dataValidation type="list" allowBlank="1" showInputMessage="1" showErrorMessage="1" sqref="F5:F24">
      <formula1>"プロパー(無担保),プロパー(有担保),保証協会付(無担保),保証協会付(有担保),他保証付(無担保),他保証付(有担保),その他"</formula1>
    </dataValidation>
    <dataValidation type="list" allowBlank="1" showInputMessage="1" showErrorMessage="1" sqref="D25:D30">
      <formula1>"証書貸付,手形貸付,当座貸越"</formula1>
    </dataValidation>
    <dataValidation type="list" allowBlank="1" showInputMessage="1" showErrorMessage="1" sqref="E25:E31">
      <formula1>"元金均等,元利均等"</formula1>
    </dataValidation>
    <dataValidation type="list" allowBlank="1" showInputMessage="1" showErrorMessage="1" sqref="D5:D24">
      <formula1>"証書貸付,手形貸付,当座貸越,特別貸付,その他"</formula1>
    </dataValidation>
    <dataValidation type="list" allowBlank="1" showInputMessage="1" showErrorMessage="1" sqref="E5:E24">
      <formula1>"元金均等,元利均等,手形一括,手形分割,その他"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金融機関マスタ!$B$5:$B$24</xm:f>
          </x14:formula1>
          <xm:sqref>C5:C24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Y32"/>
  <sheetViews>
    <sheetView zoomScaleNormal="100" workbookViewId="0">
      <selection activeCell="E1" sqref="E1"/>
    </sheetView>
  </sheetViews>
  <sheetFormatPr defaultRowHeight="13.5" x14ac:dyDescent="0.15"/>
  <cols>
    <col min="1" max="1" width="4.125" customWidth="1"/>
    <col min="2" max="2" width="9.375" customWidth="1"/>
    <col min="3" max="3" width="15.125" bestFit="1" customWidth="1"/>
    <col min="6" max="6" width="11.875" customWidth="1"/>
    <col min="7" max="7" width="10.125" customWidth="1"/>
    <col min="8" max="8" width="10.875" customWidth="1"/>
    <col min="9" max="10" width="9.375" customWidth="1"/>
    <col min="11" max="12" width="10.125" customWidth="1"/>
    <col min="13" max="13" width="5.375" customWidth="1"/>
    <col min="14" max="14" width="7.625" customWidth="1"/>
    <col min="15" max="15" width="8" customWidth="1"/>
    <col min="16" max="17" width="6.125" customWidth="1"/>
    <col min="18" max="18" width="12.25" customWidth="1"/>
    <col min="19" max="19" width="16.125" customWidth="1"/>
    <col min="20" max="24" width="3.625" customWidth="1"/>
    <col min="25" max="25" width="18.375" customWidth="1"/>
  </cols>
  <sheetData>
    <row r="1" spans="1:25" ht="21" customHeight="1" x14ac:dyDescent="0.15">
      <c r="A1" s="5" t="s">
        <v>111</v>
      </c>
    </row>
    <row r="2" spans="1:25" ht="17.25" customHeight="1" x14ac:dyDescent="0.15">
      <c r="N2" s="225"/>
    </row>
    <row r="3" spans="1:25" ht="14.25" customHeight="1" x14ac:dyDescent="0.15">
      <c r="A3" s="307" t="s">
        <v>0</v>
      </c>
      <c r="B3" s="307" t="s">
        <v>39</v>
      </c>
      <c r="C3" s="307" t="s">
        <v>10</v>
      </c>
      <c r="D3" s="307" t="s">
        <v>40</v>
      </c>
      <c r="E3" s="307" t="s">
        <v>7</v>
      </c>
      <c r="F3" s="307" t="s">
        <v>47</v>
      </c>
      <c r="G3" s="310" t="s">
        <v>129</v>
      </c>
      <c r="H3" s="307" t="s">
        <v>1</v>
      </c>
      <c r="I3" s="307" t="s">
        <v>6</v>
      </c>
      <c r="J3" s="322" t="s">
        <v>112</v>
      </c>
      <c r="K3" s="309" t="s">
        <v>2</v>
      </c>
      <c r="L3" s="309"/>
      <c r="M3" s="310" t="s">
        <v>42</v>
      </c>
      <c r="N3" s="307" t="s">
        <v>5</v>
      </c>
      <c r="O3" s="314" t="s">
        <v>8</v>
      </c>
      <c r="P3" s="312" t="s">
        <v>29</v>
      </c>
      <c r="Q3" s="312" t="s">
        <v>48</v>
      </c>
      <c r="R3" s="307" t="s">
        <v>41</v>
      </c>
      <c r="S3" s="307" t="s">
        <v>11</v>
      </c>
      <c r="T3" s="316" t="s">
        <v>38</v>
      </c>
      <c r="U3" s="317"/>
      <c r="V3" s="317"/>
      <c r="W3" s="317"/>
      <c r="X3" s="318"/>
      <c r="Y3" s="307" t="s">
        <v>9</v>
      </c>
    </row>
    <row r="4" spans="1:25" ht="14.25" customHeight="1" x14ac:dyDescent="0.15">
      <c r="A4" s="308"/>
      <c r="B4" s="308"/>
      <c r="C4" s="308"/>
      <c r="D4" s="308"/>
      <c r="E4" s="308"/>
      <c r="F4" s="308"/>
      <c r="G4" s="311"/>
      <c r="H4" s="308"/>
      <c r="I4" s="308"/>
      <c r="J4" s="323"/>
      <c r="K4" s="283" t="s">
        <v>133</v>
      </c>
      <c r="L4" s="282" t="s">
        <v>132</v>
      </c>
      <c r="M4" s="311"/>
      <c r="N4" s="308"/>
      <c r="O4" s="315"/>
      <c r="P4" s="313"/>
      <c r="Q4" s="313"/>
      <c r="R4" s="308"/>
      <c r="S4" s="308"/>
      <c r="T4" s="319"/>
      <c r="U4" s="320"/>
      <c r="V4" s="320"/>
      <c r="W4" s="320"/>
      <c r="X4" s="321"/>
      <c r="Y4" s="308"/>
    </row>
    <row r="5" spans="1:25" ht="16.5" customHeight="1" x14ac:dyDescent="0.15">
      <c r="A5" s="2">
        <v>1</v>
      </c>
      <c r="B5" s="182"/>
      <c r="C5" s="37"/>
      <c r="D5" s="2"/>
      <c r="E5" s="2"/>
      <c r="F5" s="38"/>
      <c r="G5" s="196"/>
      <c r="H5" s="176"/>
      <c r="I5" s="45"/>
      <c r="J5" s="179"/>
      <c r="K5" s="187"/>
      <c r="L5" s="188"/>
      <c r="M5" s="31"/>
      <c r="N5" s="193"/>
      <c r="O5" s="37"/>
      <c r="P5" s="42"/>
      <c r="Q5" s="42"/>
      <c r="R5" s="37"/>
      <c r="S5" s="37"/>
      <c r="T5" s="22"/>
      <c r="U5" s="23"/>
      <c r="V5" s="23"/>
      <c r="W5" s="23"/>
      <c r="X5" s="24"/>
      <c r="Y5" s="37"/>
    </row>
    <row r="6" spans="1:25" ht="16.5" customHeight="1" x14ac:dyDescent="0.15">
      <c r="A6" s="3">
        <v>2</v>
      </c>
      <c r="B6" s="183"/>
      <c r="C6" s="38"/>
      <c r="D6" s="3"/>
      <c r="E6" s="3"/>
      <c r="F6" s="38"/>
      <c r="G6" s="197"/>
      <c r="H6" s="177"/>
      <c r="I6" s="46"/>
      <c r="J6" s="180"/>
      <c r="K6" s="189"/>
      <c r="L6" s="190"/>
      <c r="M6" s="32"/>
      <c r="N6" s="194"/>
      <c r="O6" s="38"/>
      <c r="P6" s="40"/>
      <c r="Q6" s="40"/>
      <c r="R6" s="38"/>
      <c r="S6" s="38"/>
      <c r="T6" s="25"/>
      <c r="U6" s="26"/>
      <c r="V6" s="26"/>
      <c r="W6" s="26"/>
      <c r="X6" s="27"/>
      <c r="Y6" s="38"/>
    </row>
    <row r="7" spans="1:25" ht="16.5" customHeight="1" x14ac:dyDescent="0.15">
      <c r="A7" s="3">
        <v>3</v>
      </c>
      <c r="B7" s="183"/>
      <c r="C7" s="38"/>
      <c r="D7" s="3"/>
      <c r="E7" s="3"/>
      <c r="F7" s="38"/>
      <c r="G7" s="197"/>
      <c r="H7" s="177"/>
      <c r="I7" s="46"/>
      <c r="J7" s="180"/>
      <c r="K7" s="189"/>
      <c r="L7" s="190"/>
      <c r="M7" s="32"/>
      <c r="N7" s="194"/>
      <c r="O7" s="38"/>
      <c r="P7" s="40"/>
      <c r="Q7" s="40"/>
      <c r="R7" s="38"/>
      <c r="S7" s="38"/>
      <c r="T7" s="25"/>
      <c r="U7" s="26"/>
      <c r="V7" s="26"/>
      <c r="W7" s="26"/>
      <c r="X7" s="27"/>
      <c r="Y7" s="38"/>
    </row>
    <row r="8" spans="1:25" ht="16.5" customHeight="1" x14ac:dyDescent="0.15">
      <c r="A8" s="3">
        <v>4</v>
      </c>
      <c r="B8" s="183"/>
      <c r="C8" s="38"/>
      <c r="D8" s="3"/>
      <c r="E8" s="3"/>
      <c r="F8" s="38"/>
      <c r="G8" s="197"/>
      <c r="H8" s="177"/>
      <c r="I8" s="46"/>
      <c r="J8" s="180"/>
      <c r="K8" s="189"/>
      <c r="L8" s="190"/>
      <c r="M8" s="32"/>
      <c r="N8" s="194"/>
      <c r="O8" s="38"/>
      <c r="P8" s="40"/>
      <c r="Q8" s="40"/>
      <c r="R8" s="38"/>
      <c r="S8" s="38"/>
      <c r="T8" s="25"/>
      <c r="U8" s="26"/>
      <c r="V8" s="26"/>
      <c r="W8" s="26"/>
      <c r="X8" s="27"/>
      <c r="Y8" s="38"/>
    </row>
    <row r="9" spans="1:25" ht="16.5" customHeight="1" x14ac:dyDescent="0.15">
      <c r="A9" s="3">
        <v>5</v>
      </c>
      <c r="B9" s="183"/>
      <c r="C9" s="38"/>
      <c r="D9" s="3"/>
      <c r="E9" s="3"/>
      <c r="F9" s="38"/>
      <c r="G9" s="197"/>
      <c r="H9" s="177"/>
      <c r="I9" s="46"/>
      <c r="J9" s="180"/>
      <c r="K9" s="189"/>
      <c r="L9" s="190"/>
      <c r="M9" s="32"/>
      <c r="N9" s="194"/>
      <c r="O9" s="38"/>
      <c r="P9" s="40"/>
      <c r="Q9" s="40"/>
      <c r="R9" s="38"/>
      <c r="S9" s="38"/>
      <c r="T9" s="25"/>
      <c r="U9" s="26"/>
      <c r="V9" s="26"/>
      <c r="W9" s="26"/>
      <c r="X9" s="27"/>
      <c r="Y9" s="38"/>
    </row>
    <row r="10" spans="1:25" ht="16.5" customHeight="1" x14ac:dyDescent="0.15">
      <c r="A10" s="3">
        <v>6</v>
      </c>
      <c r="B10" s="183"/>
      <c r="C10" s="38"/>
      <c r="D10" s="3"/>
      <c r="E10" s="3"/>
      <c r="F10" s="38"/>
      <c r="G10" s="197"/>
      <c r="H10" s="177"/>
      <c r="I10" s="46"/>
      <c r="J10" s="180"/>
      <c r="K10" s="189"/>
      <c r="L10" s="190"/>
      <c r="M10" s="32"/>
      <c r="N10" s="194"/>
      <c r="O10" s="38"/>
      <c r="P10" s="40"/>
      <c r="Q10" s="40"/>
      <c r="R10" s="38"/>
      <c r="S10" s="38"/>
      <c r="T10" s="25"/>
      <c r="U10" s="26"/>
      <c r="V10" s="26"/>
      <c r="W10" s="26"/>
      <c r="X10" s="27"/>
      <c r="Y10" s="38"/>
    </row>
    <row r="11" spans="1:25" ht="16.5" customHeight="1" x14ac:dyDescent="0.15">
      <c r="A11" s="3">
        <v>7</v>
      </c>
      <c r="B11" s="183"/>
      <c r="C11" s="38"/>
      <c r="D11" s="3"/>
      <c r="E11" s="3"/>
      <c r="F11" s="38"/>
      <c r="G11" s="197"/>
      <c r="H11" s="177"/>
      <c r="I11" s="46"/>
      <c r="J11" s="180"/>
      <c r="K11" s="189"/>
      <c r="L11" s="190"/>
      <c r="M11" s="32"/>
      <c r="N11" s="194"/>
      <c r="O11" s="38"/>
      <c r="P11" s="40"/>
      <c r="Q11" s="40"/>
      <c r="R11" s="38"/>
      <c r="S11" s="38"/>
      <c r="T11" s="25"/>
      <c r="U11" s="26"/>
      <c r="V11" s="26"/>
      <c r="W11" s="26"/>
      <c r="X11" s="27"/>
      <c r="Y11" s="38"/>
    </row>
    <row r="12" spans="1:25" ht="16.5" customHeight="1" x14ac:dyDescent="0.15">
      <c r="A12" s="3">
        <v>8</v>
      </c>
      <c r="B12" s="183"/>
      <c r="C12" s="38"/>
      <c r="D12" s="3"/>
      <c r="E12" s="3"/>
      <c r="F12" s="38"/>
      <c r="G12" s="197"/>
      <c r="H12" s="177"/>
      <c r="I12" s="46"/>
      <c r="J12" s="180"/>
      <c r="K12" s="189"/>
      <c r="L12" s="190"/>
      <c r="M12" s="32"/>
      <c r="N12" s="194"/>
      <c r="O12" s="38"/>
      <c r="P12" s="40"/>
      <c r="Q12" s="40"/>
      <c r="R12" s="38"/>
      <c r="S12" s="38"/>
      <c r="T12" s="25"/>
      <c r="U12" s="26"/>
      <c r="V12" s="26"/>
      <c r="W12" s="26"/>
      <c r="X12" s="27"/>
      <c r="Y12" s="38"/>
    </row>
    <row r="13" spans="1:25" ht="16.5" customHeight="1" x14ac:dyDescent="0.15">
      <c r="A13" s="3">
        <v>9</v>
      </c>
      <c r="B13" s="183"/>
      <c r="C13" s="38"/>
      <c r="D13" s="3"/>
      <c r="E13" s="3"/>
      <c r="F13" s="38"/>
      <c r="G13" s="197"/>
      <c r="H13" s="177"/>
      <c r="I13" s="46"/>
      <c r="J13" s="180"/>
      <c r="K13" s="189"/>
      <c r="L13" s="190"/>
      <c r="M13" s="32"/>
      <c r="N13" s="194"/>
      <c r="O13" s="38"/>
      <c r="P13" s="40"/>
      <c r="Q13" s="40"/>
      <c r="R13" s="38"/>
      <c r="S13" s="38"/>
      <c r="T13" s="25"/>
      <c r="U13" s="26"/>
      <c r="V13" s="26"/>
      <c r="W13" s="26"/>
      <c r="X13" s="27"/>
      <c r="Y13" s="38"/>
    </row>
    <row r="14" spans="1:25" ht="16.5" customHeight="1" x14ac:dyDescent="0.15">
      <c r="A14" s="3">
        <v>10</v>
      </c>
      <c r="B14" s="183"/>
      <c r="C14" s="38"/>
      <c r="D14" s="3"/>
      <c r="E14" s="3"/>
      <c r="F14" s="38"/>
      <c r="G14" s="197"/>
      <c r="H14" s="177"/>
      <c r="I14" s="46"/>
      <c r="J14" s="180"/>
      <c r="K14" s="189"/>
      <c r="L14" s="190"/>
      <c r="M14" s="32"/>
      <c r="N14" s="194"/>
      <c r="O14" s="38"/>
      <c r="P14" s="40"/>
      <c r="Q14" s="40"/>
      <c r="R14" s="38"/>
      <c r="S14" s="38"/>
      <c r="T14" s="25"/>
      <c r="U14" s="26"/>
      <c r="V14" s="26"/>
      <c r="W14" s="26"/>
      <c r="X14" s="27"/>
      <c r="Y14" s="38"/>
    </row>
    <row r="15" spans="1:25" ht="16.5" customHeight="1" x14ac:dyDescent="0.15">
      <c r="A15" s="3">
        <v>11</v>
      </c>
      <c r="B15" s="183"/>
      <c r="C15" s="38"/>
      <c r="D15" s="3"/>
      <c r="E15" s="3"/>
      <c r="F15" s="38"/>
      <c r="G15" s="197"/>
      <c r="H15" s="177"/>
      <c r="I15" s="46"/>
      <c r="J15" s="180"/>
      <c r="K15" s="189"/>
      <c r="L15" s="190"/>
      <c r="M15" s="32"/>
      <c r="N15" s="194"/>
      <c r="O15" s="38"/>
      <c r="P15" s="40"/>
      <c r="Q15" s="40"/>
      <c r="R15" s="38"/>
      <c r="S15" s="38"/>
      <c r="T15" s="25"/>
      <c r="U15" s="26"/>
      <c r="V15" s="26"/>
      <c r="W15" s="26"/>
      <c r="X15" s="27"/>
      <c r="Y15" s="38"/>
    </row>
    <row r="16" spans="1:25" ht="16.5" customHeight="1" x14ac:dyDescent="0.15">
      <c r="A16" s="3">
        <v>12</v>
      </c>
      <c r="B16" s="183"/>
      <c r="C16" s="38"/>
      <c r="D16" s="3"/>
      <c r="E16" s="3"/>
      <c r="F16" s="38"/>
      <c r="G16" s="197"/>
      <c r="H16" s="177"/>
      <c r="I16" s="46"/>
      <c r="J16" s="180"/>
      <c r="K16" s="189"/>
      <c r="L16" s="190"/>
      <c r="M16" s="32"/>
      <c r="N16" s="194"/>
      <c r="O16" s="38"/>
      <c r="P16" s="40"/>
      <c r="Q16" s="40"/>
      <c r="R16" s="38"/>
      <c r="S16" s="38"/>
      <c r="T16" s="25"/>
      <c r="U16" s="26"/>
      <c r="V16" s="26"/>
      <c r="W16" s="26"/>
      <c r="X16" s="27"/>
      <c r="Y16" s="38"/>
    </row>
    <row r="17" spans="1:25" ht="16.5" customHeight="1" x14ac:dyDescent="0.15">
      <c r="A17" s="3">
        <v>13</v>
      </c>
      <c r="B17" s="183"/>
      <c r="C17" s="38"/>
      <c r="D17" s="3"/>
      <c r="E17" s="3"/>
      <c r="F17" s="38"/>
      <c r="G17" s="197"/>
      <c r="H17" s="177"/>
      <c r="I17" s="46"/>
      <c r="J17" s="180"/>
      <c r="K17" s="189"/>
      <c r="L17" s="190"/>
      <c r="M17" s="32"/>
      <c r="N17" s="194"/>
      <c r="O17" s="38"/>
      <c r="P17" s="40"/>
      <c r="Q17" s="40"/>
      <c r="R17" s="38"/>
      <c r="S17" s="38"/>
      <c r="T17" s="25"/>
      <c r="U17" s="26"/>
      <c r="V17" s="26"/>
      <c r="W17" s="26"/>
      <c r="X17" s="27"/>
      <c r="Y17" s="38"/>
    </row>
    <row r="18" spans="1:25" ht="16.5" customHeight="1" x14ac:dyDescent="0.15">
      <c r="A18" s="3">
        <v>14</v>
      </c>
      <c r="B18" s="183"/>
      <c r="C18" s="38"/>
      <c r="D18" s="3"/>
      <c r="E18" s="3"/>
      <c r="F18" s="38"/>
      <c r="G18" s="197"/>
      <c r="H18" s="177"/>
      <c r="I18" s="46"/>
      <c r="J18" s="180"/>
      <c r="K18" s="189"/>
      <c r="L18" s="190"/>
      <c r="M18" s="32"/>
      <c r="N18" s="194"/>
      <c r="O18" s="38"/>
      <c r="P18" s="40"/>
      <c r="Q18" s="40"/>
      <c r="R18" s="38"/>
      <c r="S18" s="38"/>
      <c r="T18" s="25"/>
      <c r="U18" s="26"/>
      <c r="V18" s="26"/>
      <c r="W18" s="26"/>
      <c r="X18" s="27"/>
      <c r="Y18" s="38"/>
    </row>
    <row r="19" spans="1:25" ht="16.5" customHeight="1" x14ac:dyDescent="0.15">
      <c r="A19" s="3">
        <v>15</v>
      </c>
      <c r="B19" s="183"/>
      <c r="C19" s="38"/>
      <c r="D19" s="3"/>
      <c r="E19" s="3"/>
      <c r="F19" s="38"/>
      <c r="G19" s="197"/>
      <c r="H19" s="177"/>
      <c r="I19" s="46"/>
      <c r="J19" s="180"/>
      <c r="K19" s="189"/>
      <c r="L19" s="190"/>
      <c r="M19" s="32"/>
      <c r="N19" s="194"/>
      <c r="O19" s="38"/>
      <c r="P19" s="40"/>
      <c r="Q19" s="40"/>
      <c r="R19" s="38"/>
      <c r="S19" s="38"/>
      <c r="T19" s="25"/>
      <c r="U19" s="26"/>
      <c r="V19" s="26"/>
      <c r="W19" s="26"/>
      <c r="X19" s="27"/>
      <c r="Y19" s="38"/>
    </row>
    <row r="20" spans="1:25" ht="16.5" customHeight="1" x14ac:dyDescent="0.15">
      <c r="A20" s="3">
        <v>16</v>
      </c>
      <c r="B20" s="183"/>
      <c r="C20" s="38"/>
      <c r="D20" s="3"/>
      <c r="E20" s="3"/>
      <c r="F20" s="38"/>
      <c r="G20" s="197"/>
      <c r="H20" s="177"/>
      <c r="I20" s="46"/>
      <c r="J20" s="180"/>
      <c r="K20" s="189"/>
      <c r="L20" s="190"/>
      <c r="M20" s="32"/>
      <c r="N20" s="194"/>
      <c r="O20" s="38"/>
      <c r="P20" s="40"/>
      <c r="Q20" s="40"/>
      <c r="R20" s="38"/>
      <c r="S20" s="38"/>
      <c r="T20" s="25"/>
      <c r="U20" s="26"/>
      <c r="V20" s="26"/>
      <c r="W20" s="26"/>
      <c r="X20" s="27"/>
      <c r="Y20" s="38"/>
    </row>
    <row r="21" spans="1:25" ht="16.5" customHeight="1" x14ac:dyDescent="0.15">
      <c r="A21" s="3">
        <v>17</v>
      </c>
      <c r="B21" s="183"/>
      <c r="C21" s="38"/>
      <c r="D21" s="3"/>
      <c r="E21" s="3"/>
      <c r="F21" s="38"/>
      <c r="G21" s="197"/>
      <c r="H21" s="177"/>
      <c r="I21" s="46"/>
      <c r="J21" s="180"/>
      <c r="K21" s="189"/>
      <c r="L21" s="190"/>
      <c r="M21" s="32"/>
      <c r="N21" s="194"/>
      <c r="O21" s="38"/>
      <c r="P21" s="40"/>
      <c r="Q21" s="40"/>
      <c r="R21" s="38"/>
      <c r="S21" s="38"/>
      <c r="T21" s="25"/>
      <c r="U21" s="26"/>
      <c r="V21" s="26"/>
      <c r="W21" s="26"/>
      <c r="X21" s="27"/>
      <c r="Y21" s="38"/>
    </row>
    <row r="22" spans="1:25" ht="16.5" customHeight="1" x14ac:dyDescent="0.15">
      <c r="A22" s="3">
        <v>18</v>
      </c>
      <c r="B22" s="183"/>
      <c r="C22" s="38"/>
      <c r="D22" s="3"/>
      <c r="E22" s="3"/>
      <c r="F22" s="38"/>
      <c r="G22" s="197"/>
      <c r="H22" s="177"/>
      <c r="I22" s="46"/>
      <c r="J22" s="180"/>
      <c r="K22" s="189"/>
      <c r="L22" s="190"/>
      <c r="M22" s="32"/>
      <c r="N22" s="194"/>
      <c r="O22" s="38"/>
      <c r="P22" s="40"/>
      <c r="Q22" s="40"/>
      <c r="R22" s="38"/>
      <c r="S22" s="38"/>
      <c r="T22" s="25"/>
      <c r="U22" s="26"/>
      <c r="V22" s="26"/>
      <c r="W22" s="26"/>
      <c r="X22" s="27"/>
      <c r="Y22" s="38"/>
    </row>
    <row r="23" spans="1:25" ht="16.5" customHeight="1" x14ac:dyDescent="0.15">
      <c r="A23" s="3">
        <v>19</v>
      </c>
      <c r="B23" s="183"/>
      <c r="C23" s="38"/>
      <c r="D23" s="3"/>
      <c r="E23" s="3"/>
      <c r="F23" s="38"/>
      <c r="G23" s="197"/>
      <c r="H23" s="177"/>
      <c r="I23" s="46"/>
      <c r="J23" s="180"/>
      <c r="K23" s="189"/>
      <c r="L23" s="190"/>
      <c r="M23" s="32"/>
      <c r="N23" s="194"/>
      <c r="O23" s="38"/>
      <c r="P23" s="40"/>
      <c r="Q23" s="40"/>
      <c r="R23" s="38"/>
      <c r="S23" s="38"/>
      <c r="T23" s="25"/>
      <c r="U23" s="26"/>
      <c r="V23" s="26"/>
      <c r="W23" s="26"/>
      <c r="X23" s="27"/>
      <c r="Y23" s="38"/>
    </row>
    <row r="24" spans="1:25" ht="16.5" customHeight="1" x14ac:dyDescent="0.15">
      <c r="A24" s="4">
        <v>20</v>
      </c>
      <c r="B24" s="184"/>
      <c r="C24" s="39"/>
      <c r="D24" s="4"/>
      <c r="E24" s="4"/>
      <c r="F24" s="39"/>
      <c r="G24" s="198"/>
      <c r="H24" s="178"/>
      <c r="I24" s="47"/>
      <c r="J24" s="181"/>
      <c r="K24" s="191"/>
      <c r="L24" s="192"/>
      <c r="M24" s="33"/>
      <c r="N24" s="195"/>
      <c r="O24" s="39"/>
      <c r="P24" s="41"/>
      <c r="Q24" s="41"/>
      <c r="R24" s="39"/>
      <c r="S24" s="39"/>
      <c r="T24" s="28"/>
      <c r="U24" s="29"/>
      <c r="V24" s="29"/>
      <c r="W24" s="29"/>
      <c r="X24" s="30"/>
      <c r="Y24" s="39"/>
    </row>
    <row r="25" spans="1:25" ht="12.75" customHeight="1" x14ac:dyDescent="0.15">
      <c r="J25" s="225" t="s">
        <v>126</v>
      </c>
      <c r="N25" s="1"/>
    </row>
    <row r="26" spans="1:25" x14ac:dyDescent="0.15">
      <c r="J26" s="225"/>
      <c r="N26" s="1"/>
    </row>
    <row r="27" spans="1:25" x14ac:dyDescent="0.15">
      <c r="N27" s="1"/>
    </row>
    <row r="28" spans="1:25" x14ac:dyDescent="0.15">
      <c r="N28" s="1"/>
    </row>
    <row r="29" spans="1:25" x14ac:dyDescent="0.15">
      <c r="N29" s="1"/>
    </row>
    <row r="30" spans="1:25" x14ac:dyDescent="0.15">
      <c r="N30" s="1"/>
    </row>
    <row r="31" spans="1:25" x14ac:dyDescent="0.15">
      <c r="N31" s="1"/>
    </row>
    <row r="32" spans="1:25" x14ac:dyDescent="0.15">
      <c r="N32" s="1"/>
    </row>
  </sheetData>
  <mergeCells count="20">
    <mergeCell ref="M3:M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T3:X4"/>
    <mergeCell ref="Y3:Y4"/>
    <mergeCell ref="N3:N4"/>
    <mergeCell ref="O3:O4"/>
    <mergeCell ref="P3:P4"/>
    <mergeCell ref="Q3:Q4"/>
    <mergeCell ref="R3:R4"/>
    <mergeCell ref="S3:S4"/>
  </mergeCells>
  <phoneticPr fontId="1"/>
  <dataValidations count="7">
    <dataValidation type="list" allowBlank="1" showInputMessage="1" showErrorMessage="1" sqref="D5:D24">
      <formula1>"証書貸付,手形貸付,当座貸越,特別貸付,その他"</formula1>
    </dataValidation>
    <dataValidation type="list" allowBlank="1" showInputMessage="1" showErrorMessage="1" sqref="E5:E31">
      <formula1>"元金均等,元利均等,手形一括,手形分割,その他"</formula1>
    </dataValidation>
    <dataValidation type="list" allowBlank="1" showInputMessage="1" showErrorMessage="1" sqref="D25:D30">
      <formula1>"証書貸付,手形貸付,当座貸越"</formula1>
    </dataValidation>
    <dataValidation type="list" allowBlank="1" showInputMessage="1" showErrorMessage="1" sqref="F5:F24">
      <formula1>"プロパー(無担保),プロパー(有担保),保証協会付(無担保),保証協会付(有担保),他保証付(無担保),他保証付(有担保),その他"</formula1>
    </dataValidation>
    <dataValidation type="list" allowBlank="1" showInputMessage="1" showErrorMessage="1" sqref="P5:Q24">
      <formula1>"有,無"</formula1>
    </dataValidation>
    <dataValidation type="list" allowBlank="1" showInputMessage="1" showErrorMessage="1" sqref="O25:O32">
      <formula1>"設備,運転,その他"</formula1>
    </dataValidation>
    <dataValidation type="list" allowBlank="1" showInputMessage="1" showErrorMessage="1" sqref="F25:F31">
      <formula1>"無,有(無担保),有(有担保)"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金融機関マスタ!$B$5:$B$24</xm:f>
          </x14:formula1>
          <xm:sqref>C5:C24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CC"/>
    <pageSetUpPr fitToPage="1"/>
  </sheetPr>
  <dimension ref="A1:BF25"/>
  <sheetViews>
    <sheetView zoomScaleNormal="100" zoomScaleSheetLayoutView="90" workbookViewId="0">
      <selection activeCell="F2" sqref="F2"/>
    </sheetView>
  </sheetViews>
  <sheetFormatPr defaultRowHeight="12" x14ac:dyDescent="0.15"/>
  <cols>
    <col min="1" max="1" width="4.25" style="6" customWidth="1"/>
    <col min="2" max="2" width="16.875" style="6" customWidth="1"/>
    <col min="3" max="4" width="7.125" style="7" customWidth="1"/>
    <col min="5" max="5" width="10" style="7" customWidth="1"/>
    <col min="6" max="7" width="8.25" style="6" customWidth="1"/>
    <col min="8" max="8" width="6.625" style="6" customWidth="1"/>
    <col min="9" max="9" width="10.125" style="6" customWidth="1"/>
    <col min="10" max="10" width="10.125" style="6" bestFit="1" customWidth="1"/>
    <col min="11" max="12" width="7.625" style="6" customWidth="1"/>
    <col min="13" max="13" width="10.125" style="6" bestFit="1" customWidth="1"/>
    <col min="14" max="16" width="7.625" style="6" customWidth="1"/>
    <col min="17" max="17" width="10.125" style="6" bestFit="1" customWidth="1"/>
    <col min="18" max="20" width="7.625" style="6" customWidth="1"/>
    <col min="21" max="21" width="10.125" style="6" bestFit="1" customWidth="1"/>
    <col min="22" max="24" width="7.625" style="6" customWidth="1"/>
    <col min="25" max="25" width="10.125" style="6" bestFit="1" customWidth="1"/>
    <col min="26" max="28" width="7.625" style="6" customWidth="1"/>
    <col min="29" max="29" width="10.125" style="6" bestFit="1" customWidth="1"/>
    <col min="30" max="32" width="7.625" style="6" customWidth="1"/>
    <col min="33" max="33" width="10.125" style="6" bestFit="1" customWidth="1"/>
    <col min="34" max="36" width="7.625" style="6" customWidth="1"/>
    <col min="37" max="37" width="10.125" style="6" bestFit="1" customWidth="1"/>
    <col min="38" max="40" width="7.625" style="6" customWidth="1"/>
    <col min="41" max="41" width="10.125" style="6" bestFit="1" customWidth="1"/>
    <col min="42" max="44" width="7.625" style="6" customWidth="1"/>
    <col min="45" max="45" width="10.125" style="6" bestFit="1" customWidth="1"/>
    <col min="46" max="48" width="7.625" style="6" customWidth="1"/>
    <col min="49" max="49" width="10.125" style="6" bestFit="1" customWidth="1"/>
    <col min="50" max="52" width="7.625" style="6" customWidth="1"/>
    <col min="53" max="53" width="10.125" style="6" bestFit="1" customWidth="1"/>
    <col min="54" max="56" width="7.625" style="6" customWidth="1"/>
    <col min="57" max="57" width="10.125" style="6" bestFit="1" customWidth="1"/>
    <col min="58" max="58" width="7.625" style="6" customWidth="1"/>
    <col min="59" max="16384" width="9" style="6"/>
  </cols>
  <sheetData>
    <row r="1" spans="1:58" ht="17.25" x14ac:dyDescent="0.15">
      <c r="A1" s="5" t="s">
        <v>12</v>
      </c>
    </row>
    <row r="2" spans="1:58" ht="16.5" customHeight="1" x14ac:dyDescent="0.15">
      <c r="A2" s="8"/>
      <c r="B2" s="8"/>
      <c r="K2" s="225" t="s">
        <v>127</v>
      </c>
      <c r="BE2" s="9"/>
      <c r="BF2" s="10" t="s">
        <v>13</v>
      </c>
    </row>
    <row r="3" spans="1:58" ht="18" customHeight="1" x14ac:dyDescent="0.15">
      <c r="A3" s="343" t="s">
        <v>51</v>
      </c>
      <c r="B3" s="330" t="s">
        <v>109</v>
      </c>
      <c r="C3" s="341" t="s">
        <v>40</v>
      </c>
      <c r="D3" s="341" t="s">
        <v>7</v>
      </c>
      <c r="E3" s="337" t="s">
        <v>1</v>
      </c>
      <c r="F3" s="339" t="s">
        <v>2</v>
      </c>
      <c r="G3" s="340"/>
      <c r="H3" s="345" t="s">
        <v>5</v>
      </c>
      <c r="I3" s="335" t="s">
        <v>65</v>
      </c>
      <c r="J3" s="140">
        <f>DATE(YEAR(K3),MONTH(K3)-1,1)</f>
        <v>43160</v>
      </c>
      <c r="K3" s="327">
        <v>43191</v>
      </c>
      <c r="L3" s="328"/>
      <c r="M3" s="328"/>
      <c r="N3" s="329"/>
      <c r="O3" s="324">
        <f>DATE(YEAR($K3),MONTH($K3)+1,1)</f>
        <v>43221</v>
      </c>
      <c r="P3" s="325"/>
      <c r="Q3" s="325"/>
      <c r="R3" s="326"/>
      <c r="S3" s="324">
        <f>DATE(YEAR($K3),MONTH($K3)+2,1)</f>
        <v>43252</v>
      </c>
      <c r="T3" s="325"/>
      <c r="U3" s="325"/>
      <c r="V3" s="326"/>
      <c r="W3" s="324">
        <f>DATE(YEAR($K3),MONTH($K3)+3,1)</f>
        <v>43282</v>
      </c>
      <c r="X3" s="325"/>
      <c r="Y3" s="325"/>
      <c r="Z3" s="326"/>
      <c r="AA3" s="324">
        <f>DATE(YEAR($K3),MONTH($K3)+4,1)</f>
        <v>43313</v>
      </c>
      <c r="AB3" s="325"/>
      <c r="AC3" s="325"/>
      <c r="AD3" s="326"/>
      <c r="AE3" s="324">
        <f>DATE(YEAR($K3),MONTH($K3)+5,1)</f>
        <v>43344</v>
      </c>
      <c r="AF3" s="325"/>
      <c r="AG3" s="325"/>
      <c r="AH3" s="326"/>
      <c r="AI3" s="324">
        <f>DATE(YEAR($K3),MONTH($K3)+6,1)</f>
        <v>43374</v>
      </c>
      <c r="AJ3" s="325"/>
      <c r="AK3" s="325"/>
      <c r="AL3" s="326"/>
      <c r="AM3" s="324">
        <f>DATE(YEAR($K3),MONTH($K3)+7,1)</f>
        <v>43405</v>
      </c>
      <c r="AN3" s="325"/>
      <c r="AO3" s="325"/>
      <c r="AP3" s="326"/>
      <c r="AQ3" s="324">
        <f>DATE(YEAR($K3),MONTH($K3)+8,1)</f>
        <v>43435</v>
      </c>
      <c r="AR3" s="325"/>
      <c r="AS3" s="325"/>
      <c r="AT3" s="326"/>
      <c r="AU3" s="324">
        <f>DATE(YEAR($K3),MONTH($K3)+9,1)</f>
        <v>43466</v>
      </c>
      <c r="AV3" s="325"/>
      <c r="AW3" s="325"/>
      <c r="AX3" s="326"/>
      <c r="AY3" s="324">
        <f>DATE(YEAR($K3),MONTH($K3)+10,1)</f>
        <v>43497</v>
      </c>
      <c r="AZ3" s="325"/>
      <c r="BA3" s="325"/>
      <c r="BB3" s="326"/>
      <c r="BC3" s="324">
        <f>DATE(YEAR($K3),MONTH($K3)+11,1)</f>
        <v>43525</v>
      </c>
      <c r="BD3" s="325"/>
      <c r="BE3" s="325"/>
      <c r="BF3" s="326"/>
    </row>
    <row r="4" spans="1:58" ht="18" customHeight="1" x14ac:dyDescent="0.15">
      <c r="A4" s="344"/>
      <c r="B4" s="331"/>
      <c r="C4" s="342"/>
      <c r="D4" s="342"/>
      <c r="E4" s="338"/>
      <c r="F4" s="207" t="s">
        <v>64</v>
      </c>
      <c r="G4" s="208" t="s">
        <v>99</v>
      </c>
      <c r="H4" s="346"/>
      <c r="I4" s="336"/>
      <c r="J4" s="12" t="s">
        <v>14</v>
      </c>
      <c r="K4" s="13" t="s">
        <v>15</v>
      </c>
      <c r="L4" s="14" t="s">
        <v>16</v>
      </c>
      <c r="M4" s="15" t="s">
        <v>17</v>
      </c>
      <c r="N4" s="165" t="s">
        <v>18</v>
      </c>
      <c r="O4" s="13" t="s">
        <v>15</v>
      </c>
      <c r="P4" s="14" t="s">
        <v>16</v>
      </c>
      <c r="Q4" s="15" t="s">
        <v>17</v>
      </c>
      <c r="R4" s="165" t="s">
        <v>18</v>
      </c>
      <c r="S4" s="13" t="s">
        <v>15</v>
      </c>
      <c r="T4" s="14" t="s">
        <v>16</v>
      </c>
      <c r="U4" s="15" t="s">
        <v>17</v>
      </c>
      <c r="V4" s="165" t="s">
        <v>18</v>
      </c>
      <c r="W4" s="13" t="s">
        <v>15</v>
      </c>
      <c r="X4" s="14" t="s">
        <v>16</v>
      </c>
      <c r="Y4" s="15" t="s">
        <v>17</v>
      </c>
      <c r="Z4" s="165" t="s">
        <v>18</v>
      </c>
      <c r="AA4" s="13" t="s">
        <v>15</v>
      </c>
      <c r="AB4" s="14" t="s">
        <v>16</v>
      </c>
      <c r="AC4" s="15" t="s">
        <v>17</v>
      </c>
      <c r="AD4" s="165" t="s">
        <v>18</v>
      </c>
      <c r="AE4" s="13" t="s">
        <v>15</v>
      </c>
      <c r="AF4" s="14" t="s">
        <v>16</v>
      </c>
      <c r="AG4" s="15" t="s">
        <v>17</v>
      </c>
      <c r="AH4" s="165" t="s">
        <v>18</v>
      </c>
      <c r="AI4" s="13" t="s">
        <v>15</v>
      </c>
      <c r="AJ4" s="14" t="s">
        <v>16</v>
      </c>
      <c r="AK4" s="15" t="s">
        <v>17</v>
      </c>
      <c r="AL4" s="165" t="s">
        <v>18</v>
      </c>
      <c r="AM4" s="13" t="s">
        <v>15</v>
      </c>
      <c r="AN4" s="14" t="s">
        <v>16</v>
      </c>
      <c r="AO4" s="15" t="s">
        <v>17</v>
      </c>
      <c r="AP4" s="165" t="s">
        <v>18</v>
      </c>
      <c r="AQ4" s="13" t="s">
        <v>15</v>
      </c>
      <c r="AR4" s="14" t="s">
        <v>16</v>
      </c>
      <c r="AS4" s="15" t="s">
        <v>17</v>
      </c>
      <c r="AT4" s="165" t="s">
        <v>18</v>
      </c>
      <c r="AU4" s="13" t="s">
        <v>15</v>
      </c>
      <c r="AV4" s="14" t="s">
        <v>16</v>
      </c>
      <c r="AW4" s="15" t="s">
        <v>17</v>
      </c>
      <c r="AX4" s="165" t="s">
        <v>18</v>
      </c>
      <c r="AY4" s="13" t="s">
        <v>15</v>
      </c>
      <c r="AZ4" s="14" t="s">
        <v>16</v>
      </c>
      <c r="BA4" s="15" t="s">
        <v>17</v>
      </c>
      <c r="BB4" s="165" t="s">
        <v>18</v>
      </c>
      <c r="BC4" s="13" t="s">
        <v>15</v>
      </c>
      <c r="BD4" s="14" t="s">
        <v>16</v>
      </c>
      <c r="BE4" s="15" t="s">
        <v>17</v>
      </c>
      <c r="BF4" s="165" t="s">
        <v>18</v>
      </c>
    </row>
    <row r="5" spans="1:58" ht="19.5" customHeight="1" x14ac:dyDescent="0.15">
      <c r="A5" s="222">
        <v>1</v>
      </c>
      <c r="B5" s="209" t="str">
        <f>IF(ISBLANK(長期借入情報!C5),"",長期借入情報!C5)</f>
        <v/>
      </c>
      <c r="C5" s="209" t="str">
        <f>IF(ISBLANK(長期借入情報!D5),"",長期借入情報!D5)</f>
        <v/>
      </c>
      <c r="D5" s="209" t="str">
        <f>IF(ISBLANK(長期借入情報!E5),"",長期借入情報!E5)</f>
        <v/>
      </c>
      <c r="E5" s="212">
        <f>長期借入情報!H5</f>
        <v>0</v>
      </c>
      <c r="F5" s="216" t="str">
        <f>IF(ISBLANK(長期借入情報!K5),"",長期借入情報!K5)</f>
        <v/>
      </c>
      <c r="G5" s="218" t="str">
        <f>IF(ISBLANK(長期借入情報!L5),"",長期借入情報!L5)</f>
        <v/>
      </c>
      <c r="H5" s="231">
        <f>長期借入情報!N5</f>
        <v>0</v>
      </c>
      <c r="I5" s="213">
        <f>長期借入情報!J5</f>
        <v>0</v>
      </c>
      <c r="J5" s="64"/>
      <c r="K5" s="68"/>
      <c r="L5" s="94">
        <f t="shared" ref="L5:L6" si="0">IF(AND(TEXT(K$3,"yyyymm")&gt;=TEXT($F5,"yyyymm"),TEXT(K$3,"yyyymm")&lt;=TEXT($G5,"yyyymm")),$I5,0)</f>
        <v>0</v>
      </c>
      <c r="M5" s="86">
        <f t="shared" ref="M5:M24" si="1">J5+K5-L5</f>
        <v>0</v>
      </c>
      <c r="N5" s="88">
        <f t="shared" ref="N5:N24" si="2">(J5+K5)*$H5*1/12</f>
        <v>0</v>
      </c>
      <c r="O5" s="68"/>
      <c r="P5" s="94">
        <f t="shared" ref="P5:P6" si="3">IF(AND(TEXT(O$3,"yyyymm")&gt;=TEXT($F5,"yyyymm"),TEXT(O$3,"yyyymm")&lt;=TEXT($G5,"yyyymm")),$I5,0)</f>
        <v>0</v>
      </c>
      <c r="Q5" s="86">
        <f>M5+O5-P5</f>
        <v>0</v>
      </c>
      <c r="R5" s="88">
        <f t="shared" ref="R5:R24" si="4">(M5+O5)*$H5*1/12</f>
        <v>0</v>
      </c>
      <c r="S5" s="68"/>
      <c r="T5" s="94">
        <f t="shared" ref="T5:T6" si="5">IF(AND(TEXT(S$3,"yyyymm")&gt;=TEXT($F5,"yyyymm"),TEXT(S$3,"yyyymm")&lt;=TEXT($G5,"yyyymm")),$I5,0)</f>
        <v>0</v>
      </c>
      <c r="U5" s="86">
        <f>Q5+S5-T5</f>
        <v>0</v>
      </c>
      <c r="V5" s="88">
        <f t="shared" ref="V5:V24" si="6">(Q5+S5)*$H5*1/12</f>
        <v>0</v>
      </c>
      <c r="W5" s="68"/>
      <c r="X5" s="94">
        <f t="shared" ref="X5:X6" si="7">IF(AND(TEXT(W$3,"yyyymm")&gt;=TEXT($F5,"yyyymm"),TEXT(W$3,"yyyymm")&lt;=TEXT($G5,"yyyymm")),$I5,0)</f>
        <v>0</v>
      </c>
      <c r="Y5" s="86">
        <f>U5+W5-X5</f>
        <v>0</v>
      </c>
      <c r="Z5" s="88">
        <f t="shared" ref="Z5:Z24" si="8">(U5+W5)*$H5*1/12</f>
        <v>0</v>
      </c>
      <c r="AA5" s="68"/>
      <c r="AB5" s="94">
        <f t="shared" ref="AB5:AB6" si="9">IF(AND(TEXT(AA$3,"yyyymm")&gt;=TEXT($F5,"yyyymm"),TEXT(AA$3,"yyyymm")&lt;=TEXT($G5,"yyyymm")),$I5,0)</f>
        <v>0</v>
      </c>
      <c r="AC5" s="86">
        <f>Y5+AA5-AB5</f>
        <v>0</v>
      </c>
      <c r="AD5" s="88">
        <f t="shared" ref="AD5:AD24" si="10">(Y5+AA5)*$H5*1/12</f>
        <v>0</v>
      </c>
      <c r="AE5" s="68"/>
      <c r="AF5" s="94">
        <f t="shared" ref="AF5:AF6" si="11">IF(AND(TEXT(AE$3,"yyyymm")&gt;=TEXT($F5,"yyyymm"),TEXT(AE$3,"yyyymm")&lt;=TEXT($G5,"yyyymm")),$I5,0)</f>
        <v>0</v>
      </c>
      <c r="AG5" s="86">
        <f>AC5+AE5-AF5</f>
        <v>0</v>
      </c>
      <c r="AH5" s="88">
        <f t="shared" ref="AH5:AH24" si="12">(AC5+AE5)*$H5*1/12</f>
        <v>0</v>
      </c>
      <c r="AI5" s="68"/>
      <c r="AJ5" s="94">
        <f t="shared" ref="AJ5:AJ6" si="13">IF(AND(TEXT(AI$3,"yyyymm")&gt;=TEXT($F5,"yyyymm"),TEXT(AI$3,"yyyymm")&lt;=TEXT($G5,"yyyymm")),$I5,0)</f>
        <v>0</v>
      </c>
      <c r="AK5" s="86">
        <f>AG5+AI5-AJ5</f>
        <v>0</v>
      </c>
      <c r="AL5" s="88">
        <f t="shared" ref="AL5:AL24" si="14">(AG5+AI5)*$H5*1/12</f>
        <v>0</v>
      </c>
      <c r="AM5" s="68"/>
      <c r="AN5" s="94">
        <f t="shared" ref="AN5:AN6" si="15">IF(AND(TEXT(AM$3,"yyyymm")&gt;=TEXT($F5,"yyyymm"),TEXT(AM$3,"yyyymm")&lt;=TEXT($G5,"yyyymm")),$I5,0)</f>
        <v>0</v>
      </c>
      <c r="AO5" s="86">
        <f>AK5+AM5-AN5</f>
        <v>0</v>
      </c>
      <c r="AP5" s="88">
        <f t="shared" ref="AP5:AP24" si="16">(AK5+AM5)*$H5*1/12</f>
        <v>0</v>
      </c>
      <c r="AQ5" s="68"/>
      <c r="AR5" s="94">
        <f t="shared" ref="AR5:AR6" si="17">IF(AND(TEXT(AQ$3,"yyyymm")&gt;=TEXT($F5,"yyyymm"),TEXT(AQ$3,"yyyymm")&lt;=TEXT($G5,"yyyymm")),$I5,0)</f>
        <v>0</v>
      </c>
      <c r="AS5" s="86">
        <f>AO5+AQ5-AR5</f>
        <v>0</v>
      </c>
      <c r="AT5" s="88">
        <f t="shared" ref="AT5:AT24" si="18">(AO5+AQ5)*$H5*1/12</f>
        <v>0</v>
      </c>
      <c r="AU5" s="68"/>
      <c r="AV5" s="94">
        <f t="shared" ref="AV5:AV6" si="19">IF(AND(TEXT(AU$3,"yyyymm")&gt;=TEXT($F5,"yyyymm"),TEXT(AU$3,"yyyymm")&lt;=TEXT($G5,"yyyymm")),$I5,0)</f>
        <v>0</v>
      </c>
      <c r="AW5" s="86">
        <f>AS5+AU5-AV5</f>
        <v>0</v>
      </c>
      <c r="AX5" s="88">
        <f t="shared" ref="AX5:AX24" si="20">(AS5+AU5)*$H5*1/12</f>
        <v>0</v>
      </c>
      <c r="AY5" s="68"/>
      <c r="AZ5" s="94">
        <f t="shared" ref="AZ5:AZ6" si="21">IF(AND(TEXT(AY$3,"yyyymm")&gt;=TEXT($F5,"yyyymm"),TEXT(AY$3,"yyyymm")&lt;=TEXT($G5,"yyyymm")),$I5,0)</f>
        <v>0</v>
      </c>
      <c r="BA5" s="86">
        <f>AW5+AY5-AZ5</f>
        <v>0</v>
      </c>
      <c r="BB5" s="88">
        <f t="shared" ref="BB5:BB24" si="22">(AW5+AY5)*$H5*1/12</f>
        <v>0</v>
      </c>
      <c r="BC5" s="68"/>
      <c r="BD5" s="94">
        <f t="shared" ref="BD5:BD6" si="23">IF(AND(TEXT(BC$3,"yyyymm")&gt;=TEXT($F5,"yyyymm"),TEXT(BC$3,"yyyymm")&lt;=TEXT($G5,"yyyymm")),$I5,0)</f>
        <v>0</v>
      </c>
      <c r="BE5" s="86">
        <f>BA5+BC5-BD5</f>
        <v>0</v>
      </c>
      <c r="BF5" s="88">
        <f t="shared" ref="BF5:BF24" si="24">(BA5+BC5)*$H5*1/12</f>
        <v>0</v>
      </c>
    </row>
    <row r="6" spans="1:58" ht="19.5" customHeight="1" x14ac:dyDescent="0.15">
      <c r="A6" s="223">
        <v>2</v>
      </c>
      <c r="B6" s="210" t="str">
        <f>IF(ISBLANK(長期借入情報!C6),"",長期借入情報!C6)</f>
        <v/>
      </c>
      <c r="C6" s="210" t="str">
        <f>IF(ISBLANK(長期借入情報!D6),"",長期借入情報!D6)</f>
        <v/>
      </c>
      <c r="D6" s="210" t="str">
        <f>IF(ISBLANK(長期借入情報!E6),"",長期借入情報!E6)</f>
        <v/>
      </c>
      <c r="E6" s="213">
        <f>長期借入情報!H6</f>
        <v>0</v>
      </c>
      <c r="F6" s="216" t="str">
        <f>IF(ISBLANK(長期借入情報!K6),"",長期借入情報!K6)</f>
        <v/>
      </c>
      <c r="G6" s="219" t="str">
        <f>IF(ISBLANK(長期借入情報!L6),"",長期借入情報!L6)</f>
        <v/>
      </c>
      <c r="H6" s="231">
        <f>長期借入情報!N6</f>
        <v>0</v>
      </c>
      <c r="I6" s="213">
        <f>長期借入情報!J6</f>
        <v>0</v>
      </c>
      <c r="J6" s="65"/>
      <c r="K6" s="69"/>
      <c r="L6" s="94">
        <f t="shared" si="0"/>
        <v>0</v>
      </c>
      <c r="M6" s="94">
        <f t="shared" si="1"/>
        <v>0</v>
      </c>
      <c r="N6" s="88">
        <f t="shared" si="2"/>
        <v>0</v>
      </c>
      <c r="O6" s="69"/>
      <c r="P6" s="94">
        <f t="shared" si="3"/>
        <v>0</v>
      </c>
      <c r="Q6" s="94">
        <f t="shared" ref="Q6:Q7" si="25">M6+O6-P6</f>
        <v>0</v>
      </c>
      <c r="R6" s="88">
        <f t="shared" si="4"/>
        <v>0</v>
      </c>
      <c r="S6" s="69"/>
      <c r="T6" s="94">
        <f t="shared" si="5"/>
        <v>0</v>
      </c>
      <c r="U6" s="94">
        <f t="shared" ref="U6:U7" si="26">Q6+S6-T6</f>
        <v>0</v>
      </c>
      <c r="V6" s="88">
        <f t="shared" si="6"/>
        <v>0</v>
      </c>
      <c r="W6" s="69"/>
      <c r="X6" s="94">
        <f t="shared" si="7"/>
        <v>0</v>
      </c>
      <c r="Y6" s="94">
        <f t="shared" ref="Y6:Y7" si="27">U6+W6-X6</f>
        <v>0</v>
      </c>
      <c r="Z6" s="88">
        <f t="shared" si="8"/>
        <v>0</v>
      </c>
      <c r="AA6" s="69"/>
      <c r="AB6" s="94">
        <f t="shared" si="9"/>
        <v>0</v>
      </c>
      <c r="AC6" s="94">
        <f t="shared" ref="AC6:AC7" si="28">Y6+AA6-AB6</f>
        <v>0</v>
      </c>
      <c r="AD6" s="88">
        <f t="shared" si="10"/>
        <v>0</v>
      </c>
      <c r="AE6" s="69"/>
      <c r="AF6" s="94">
        <f t="shared" si="11"/>
        <v>0</v>
      </c>
      <c r="AG6" s="94">
        <f t="shared" ref="AG6:AG7" si="29">AC6+AE6-AF6</f>
        <v>0</v>
      </c>
      <c r="AH6" s="88">
        <f t="shared" si="12"/>
        <v>0</v>
      </c>
      <c r="AI6" s="69"/>
      <c r="AJ6" s="94">
        <f t="shared" si="13"/>
        <v>0</v>
      </c>
      <c r="AK6" s="94">
        <f t="shared" ref="AK6:AK7" si="30">AG6+AI6-AJ6</f>
        <v>0</v>
      </c>
      <c r="AL6" s="88">
        <f t="shared" si="14"/>
        <v>0</v>
      </c>
      <c r="AM6" s="69"/>
      <c r="AN6" s="94">
        <f t="shared" si="15"/>
        <v>0</v>
      </c>
      <c r="AO6" s="94">
        <f t="shared" ref="AO6:AO7" si="31">AK6+AM6-AN6</f>
        <v>0</v>
      </c>
      <c r="AP6" s="88">
        <f t="shared" si="16"/>
        <v>0</v>
      </c>
      <c r="AQ6" s="69"/>
      <c r="AR6" s="94">
        <f t="shared" si="17"/>
        <v>0</v>
      </c>
      <c r="AS6" s="94">
        <f t="shared" ref="AS6:AS7" si="32">AO6+AQ6-AR6</f>
        <v>0</v>
      </c>
      <c r="AT6" s="88">
        <f t="shared" si="18"/>
        <v>0</v>
      </c>
      <c r="AU6" s="69"/>
      <c r="AV6" s="94">
        <f t="shared" si="19"/>
        <v>0</v>
      </c>
      <c r="AW6" s="94">
        <f t="shared" ref="AW6:AW7" si="33">AS6+AU6-AV6</f>
        <v>0</v>
      </c>
      <c r="AX6" s="88">
        <f t="shared" si="20"/>
        <v>0</v>
      </c>
      <c r="AY6" s="69"/>
      <c r="AZ6" s="94">
        <f t="shared" si="21"/>
        <v>0</v>
      </c>
      <c r="BA6" s="94">
        <f t="shared" ref="BA6:BA7" si="34">AW6+AY6-AZ6</f>
        <v>0</v>
      </c>
      <c r="BB6" s="88">
        <f t="shared" si="22"/>
        <v>0</v>
      </c>
      <c r="BC6" s="69"/>
      <c r="BD6" s="94">
        <f t="shared" si="23"/>
        <v>0</v>
      </c>
      <c r="BE6" s="94">
        <f t="shared" ref="BE6:BE7" si="35">BA6+BC6-BD6</f>
        <v>0</v>
      </c>
      <c r="BF6" s="88">
        <f t="shared" si="24"/>
        <v>0</v>
      </c>
    </row>
    <row r="7" spans="1:58" ht="19.5" customHeight="1" x14ac:dyDescent="0.15">
      <c r="A7" s="223">
        <v>3</v>
      </c>
      <c r="B7" s="210" t="str">
        <f>IF(ISBLANK(長期借入情報!C7),"",長期借入情報!C7)</f>
        <v/>
      </c>
      <c r="C7" s="210" t="str">
        <f>IF(ISBLANK(長期借入情報!D7),"",長期借入情報!D7)</f>
        <v/>
      </c>
      <c r="D7" s="210" t="str">
        <f>IF(ISBLANK(長期借入情報!E7),"",長期借入情報!E7)</f>
        <v/>
      </c>
      <c r="E7" s="213">
        <f>長期借入情報!H7</f>
        <v>0</v>
      </c>
      <c r="F7" s="216" t="str">
        <f>IF(ISBLANK(長期借入情報!K7),"",長期借入情報!K7)</f>
        <v/>
      </c>
      <c r="G7" s="219" t="str">
        <f>IF(ISBLANK(長期借入情報!L7),"",長期借入情報!L7)</f>
        <v/>
      </c>
      <c r="H7" s="231">
        <f>長期借入情報!N7</f>
        <v>0</v>
      </c>
      <c r="I7" s="213">
        <f>長期借入情報!J7</f>
        <v>0</v>
      </c>
      <c r="J7" s="65"/>
      <c r="K7" s="69"/>
      <c r="L7" s="94">
        <f>IF(AND(TEXT(K$3,"yyyymm")&gt;=TEXT($F7,"yyyymm"),TEXT(K$3,"yyyymm")&lt;=TEXT($G7,"yyyymm")),$I7,0)</f>
        <v>0</v>
      </c>
      <c r="M7" s="94">
        <f t="shared" si="1"/>
        <v>0</v>
      </c>
      <c r="N7" s="88">
        <f t="shared" si="2"/>
        <v>0</v>
      </c>
      <c r="O7" s="69"/>
      <c r="P7" s="94">
        <f>IF(AND(TEXT(O$3,"yyyymm")&gt;=TEXT($F7,"yyyymm"),TEXT(O$3,"yyyymm")&lt;=TEXT($G7,"yyyymm")),$I7,0)</f>
        <v>0</v>
      </c>
      <c r="Q7" s="94">
        <f t="shared" si="25"/>
        <v>0</v>
      </c>
      <c r="R7" s="88">
        <f t="shared" si="4"/>
        <v>0</v>
      </c>
      <c r="S7" s="69"/>
      <c r="T7" s="94">
        <f>IF(AND(TEXT(S$3,"yyyymm")&gt;=TEXT($F7,"yyyymm"),TEXT(S$3,"yyyymm")&lt;=TEXT($G7,"yyyymm")),$I7,0)</f>
        <v>0</v>
      </c>
      <c r="U7" s="94">
        <f t="shared" si="26"/>
        <v>0</v>
      </c>
      <c r="V7" s="88">
        <f t="shared" si="6"/>
        <v>0</v>
      </c>
      <c r="W7" s="69"/>
      <c r="X7" s="94">
        <f>IF(AND(TEXT(W$3,"yyyymm")&gt;=TEXT($F7,"yyyymm"),TEXT(W$3,"yyyymm")&lt;=TEXT($G7,"yyyymm")),$I7,0)</f>
        <v>0</v>
      </c>
      <c r="Y7" s="94">
        <f t="shared" si="27"/>
        <v>0</v>
      </c>
      <c r="Z7" s="88">
        <f t="shared" si="8"/>
        <v>0</v>
      </c>
      <c r="AA7" s="69"/>
      <c r="AB7" s="94">
        <f>IF(AND(TEXT(AA$3,"yyyymm")&gt;=TEXT($F7,"yyyymm"),TEXT(AA$3,"yyyymm")&lt;=TEXT($G7,"yyyymm")),$I7,0)</f>
        <v>0</v>
      </c>
      <c r="AC7" s="94">
        <f t="shared" si="28"/>
        <v>0</v>
      </c>
      <c r="AD7" s="88">
        <f t="shared" si="10"/>
        <v>0</v>
      </c>
      <c r="AE7" s="69"/>
      <c r="AF7" s="94">
        <f>IF(AND(TEXT(AE$3,"yyyymm")&gt;=TEXT($F7,"yyyymm"),TEXT(AE$3,"yyyymm")&lt;=TEXT($G7,"yyyymm")),$I7,0)</f>
        <v>0</v>
      </c>
      <c r="AG7" s="94">
        <f t="shared" si="29"/>
        <v>0</v>
      </c>
      <c r="AH7" s="88">
        <f t="shared" si="12"/>
        <v>0</v>
      </c>
      <c r="AI7" s="69"/>
      <c r="AJ7" s="94">
        <f>IF(AND(TEXT(AI$3,"yyyymm")&gt;=TEXT($F7,"yyyymm"),TEXT(AI$3,"yyyymm")&lt;=TEXT($G7,"yyyymm")),$I7,0)</f>
        <v>0</v>
      </c>
      <c r="AK7" s="94">
        <f t="shared" si="30"/>
        <v>0</v>
      </c>
      <c r="AL7" s="88">
        <f t="shared" si="14"/>
        <v>0</v>
      </c>
      <c r="AM7" s="69"/>
      <c r="AN7" s="94">
        <f>IF(AND(TEXT(AM$3,"yyyymm")&gt;=TEXT($F7,"yyyymm"),TEXT(AM$3,"yyyymm")&lt;=TEXT($G7,"yyyymm")),$I7,0)</f>
        <v>0</v>
      </c>
      <c r="AO7" s="94">
        <f t="shared" si="31"/>
        <v>0</v>
      </c>
      <c r="AP7" s="88">
        <f t="shared" si="16"/>
        <v>0</v>
      </c>
      <c r="AQ7" s="69"/>
      <c r="AR7" s="94">
        <f>IF(AND(TEXT(AQ$3,"yyyymm")&gt;=TEXT($F7,"yyyymm"),TEXT(AQ$3,"yyyymm")&lt;=TEXT($G7,"yyyymm")),$I7,0)</f>
        <v>0</v>
      </c>
      <c r="AS7" s="94">
        <f t="shared" si="32"/>
        <v>0</v>
      </c>
      <c r="AT7" s="88">
        <f t="shared" si="18"/>
        <v>0</v>
      </c>
      <c r="AU7" s="69"/>
      <c r="AV7" s="94">
        <f>IF(AND(TEXT(AU$3,"yyyymm")&gt;=TEXT($F7,"yyyymm"),TEXT(AU$3,"yyyymm")&lt;=TEXT($G7,"yyyymm")),$I7,0)</f>
        <v>0</v>
      </c>
      <c r="AW7" s="94">
        <f t="shared" si="33"/>
        <v>0</v>
      </c>
      <c r="AX7" s="88">
        <f t="shared" si="20"/>
        <v>0</v>
      </c>
      <c r="AY7" s="69"/>
      <c r="AZ7" s="94">
        <f>IF(AND(TEXT(AY$3,"yyyymm")&gt;=TEXT($F7,"yyyymm"),TEXT(AY$3,"yyyymm")&lt;=TEXT($G7,"yyyymm")),$I7,0)</f>
        <v>0</v>
      </c>
      <c r="BA7" s="94">
        <f t="shared" si="34"/>
        <v>0</v>
      </c>
      <c r="BB7" s="88">
        <f t="shared" si="22"/>
        <v>0</v>
      </c>
      <c r="BC7" s="69"/>
      <c r="BD7" s="94">
        <f>IF(AND(TEXT(BC$3,"yyyymm")&gt;=TEXT($F7,"yyyymm"),TEXT(BC$3,"yyyymm")&lt;=TEXT($G7,"yyyymm")),$I7,0)</f>
        <v>0</v>
      </c>
      <c r="BE7" s="94">
        <f t="shared" si="35"/>
        <v>0</v>
      </c>
      <c r="BF7" s="88">
        <f t="shared" si="24"/>
        <v>0</v>
      </c>
    </row>
    <row r="8" spans="1:58" ht="19.5" customHeight="1" x14ac:dyDescent="0.15">
      <c r="A8" s="223">
        <v>4</v>
      </c>
      <c r="B8" s="210" t="str">
        <f>IF(ISBLANK(長期借入情報!C8),"",長期借入情報!C8)</f>
        <v/>
      </c>
      <c r="C8" s="210" t="str">
        <f>IF(ISBLANK(長期借入情報!D8),"",長期借入情報!D8)</f>
        <v/>
      </c>
      <c r="D8" s="210" t="str">
        <f>IF(ISBLANK(長期借入情報!E8),"",長期借入情報!E8)</f>
        <v/>
      </c>
      <c r="E8" s="213">
        <f>長期借入情報!H8</f>
        <v>0</v>
      </c>
      <c r="F8" s="216" t="str">
        <f>IF(ISBLANK(長期借入情報!K8),"",長期借入情報!K8)</f>
        <v/>
      </c>
      <c r="G8" s="219" t="str">
        <f>IF(ISBLANK(長期借入情報!L8),"",長期借入情報!L8)</f>
        <v/>
      </c>
      <c r="H8" s="231">
        <f>長期借入情報!N8</f>
        <v>0</v>
      </c>
      <c r="I8" s="213">
        <f>長期借入情報!J8</f>
        <v>0</v>
      </c>
      <c r="J8" s="65"/>
      <c r="K8" s="69"/>
      <c r="L8" s="94">
        <f t="shared" ref="L8:L24" si="36">IF(AND(TEXT(K$3,"yyyymm")&gt;=TEXT($F8,"yyyymm"),TEXT(K$3,"yyyymm")&lt;=TEXT($G8,"yyyymm")),$I8,0)</f>
        <v>0</v>
      </c>
      <c r="M8" s="94">
        <f t="shared" si="1"/>
        <v>0</v>
      </c>
      <c r="N8" s="88">
        <f t="shared" si="2"/>
        <v>0</v>
      </c>
      <c r="O8" s="69"/>
      <c r="P8" s="94">
        <f t="shared" ref="P8:P24" si="37">IF(AND(TEXT(O$3,"yyyymm")&gt;=TEXT($F8,"yyyymm"),TEXT(O$3,"yyyymm")&lt;=TEXT($G8,"yyyymm")),$I8,0)</f>
        <v>0</v>
      </c>
      <c r="Q8" s="94">
        <f t="shared" ref="Q8:Q24" si="38">M8+O8-P8</f>
        <v>0</v>
      </c>
      <c r="R8" s="88">
        <f t="shared" si="4"/>
        <v>0</v>
      </c>
      <c r="S8" s="69"/>
      <c r="T8" s="94">
        <f t="shared" ref="T8:T24" si="39">IF(AND(TEXT(S$3,"yyyymm")&gt;=TEXT($F8,"yyyymm"),TEXT(S$3,"yyyymm")&lt;=TEXT($G8,"yyyymm")),$I8,0)</f>
        <v>0</v>
      </c>
      <c r="U8" s="94">
        <f t="shared" ref="U8:U24" si="40">Q8+S8-T8</f>
        <v>0</v>
      </c>
      <c r="V8" s="88">
        <f t="shared" si="6"/>
        <v>0</v>
      </c>
      <c r="W8" s="69"/>
      <c r="X8" s="94">
        <f t="shared" ref="X8:X24" si="41">IF(AND(TEXT(W$3,"yyyymm")&gt;=TEXT($F8,"yyyymm"),TEXT(W$3,"yyyymm")&lt;=TEXT($G8,"yyyymm")),$I8,0)</f>
        <v>0</v>
      </c>
      <c r="Y8" s="94">
        <f t="shared" ref="Y8:Y24" si="42">U8+W8-X8</f>
        <v>0</v>
      </c>
      <c r="Z8" s="88">
        <f t="shared" si="8"/>
        <v>0</v>
      </c>
      <c r="AA8" s="69"/>
      <c r="AB8" s="94">
        <f t="shared" ref="AB8:AB24" si="43">IF(AND(TEXT(AA$3,"yyyymm")&gt;=TEXT($F8,"yyyymm"),TEXT(AA$3,"yyyymm")&lt;=TEXT($G8,"yyyymm")),$I8,0)</f>
        <v>0</v>
      </c>
      <c r="AC8" s="94">
        <f t="shared" ref="AC8:AC24" si="44">Y8+AA8-AB8</f>
        <v>0</v>
      </c>
      <c r="AD8" s="88">
        <f t="shared" si="10"/>
        <v>0</v>
      </c>
      <c r="AE8" s="69"/>
      <c r="AF8" s="94">
        <f t="shared" ref="AF8:AF24" si="45">IF(AND(TEXT(AE$3,"yyyymm")&gt;=TEXT($F8,"yyyymm"),TEXT(AE$3,"yyyymm")&lt;=TEXT($G8,"yyyymm")),$I8,0)</f>
        <v>0</v>
      </c>
      <c r="AG8" s="94">
        <f t="shared" ref="AG8:AG24" si="46">AC8+AE8-AF8</f>
        <v>0</v>
      </c>
      <c r="AH8" s="88">
        <f t="shared" si="12"/>
        <v>0</v>
      </c>
      <c r="AI8" s="69"/>
      <c r="AJ8" s="94">
        <f t="shared" ref="AJ8:AJ24" si="47">IF(AND(TEXT(AI$3,"yyyymm")&gt;=TEXT($F8,"yyyymm"),TEXT(AI$3,"yyyymm")&lt;=TEXT($G8,"yyyymm")),$I8,0)</f>
        <v>0</v>
      </c>
      <c r="AK8" s="94">
        <f t="shared" ref="AK8:AK24" si="48">AG8+AI8-AJ8</f>
        <v>0</v>
      </c>
      <c r="AL8" s="88">
        <f t="shared" si="14"/>
        <v>0</v>
      </c>
      <c r="AM8" s="69"/>
      <c r="AN8" s="94">
        <f t="shared" ref="AN8:AN24" si="49">IF(AND(TEXT(AM$3,"yyyymm")&gt;=TEXT($F8,"yyyymm"),TEXT(AM$3,"yyyymm")&lt;=TEXT($G8,"yyyymm")),$I8,0)</f>
        <v>0</v>
      </c>
      <c r="AO8" s="94">
        <f t="shared" ref="AO8:AO24" si="50">AK8+AM8-AN8</f>
        <v>0</v>
      </c>
      <c r="AP8" s="88">
        <f t="shared" si="16"/>
        <v>0</v>
      </c>
      <c r="AQ8" s="69"/>
      <c r="AR8" s="94">
        <f t="shared" ref="AR8:AR24" si="51">IF(AND(TEXT(AQ$3,"yyyymm")&gt;=TEXT($F8,"yyyymm"),TEXT(AQ$3,"yyyymm")&lt;=TEXT($G8,"yyyymm")),$I8,0)</f>
        <v>0</v>
      </c>
      <c r="AS8" s="94">
        <f t="shared" ref="AS8:AS24" si="52">AO8+AQ8-AR8</f>
        <v>0</v>
      </c>
      <c r="AT8" s="88">
        <f t="shared" si="18"/>
        <v>0</v>
      </c>
      <c r="AU8" s="69"/>
      <c r="AV8" s="94">
        <f t="shared" ref="AV8:AV24" si="53">IF(AND(TEXT(AU$3,"yyyymm")&gt;=TEXT($F8,"yyyymm"),TEXT(AU$3,"yyyymm")&lt;=TEXT($G8,"yyyymm")),$I8,0)</f>
        <v>0</v>
      </c>
      <c r="AW8" s="94">
        <f t="shared" ref="AW8:AW24" si="54">AS8+AU8-AV8</f>
        <v>0</v>
      </c>
      <c r="AX8" s="88">
        <f t="shared" si="20"/>
        <v>0</v>
      </c>
      <c r="AY8" s="69"/>
      <c r="AZ8" s="94">
        <f t="shared" ref="AZ8:AZ24" si="55">IF(AND(TEXT(AY$3,"yyyymm")&gt;=TEXT($F8,"yyyymm"),TEXT(AY$3,"yyyymm")&lt;=TEXT($G8,"yyyymm")),$I8,0)</f>
        <v>0</v>
      </c>
      <c r="BA8" s="94">
        <f t="shared" ref="BA8:BA24" si="56">AW8+AY8-AZ8</f>
        <v>0</v>
      </c>
      <c r="BB8" s="88">
        <f t="shared" si="22"/>
        <v>0</v>
      </c>
      <c r="BC8" s="69"/>
      <c r="BD8" s="94">
        <f t="shared" ref="BD8:BD24" si="57">IF(AND(TEXT(BC$3,"yyyymm")&gt;=TEXT($F8,"yyyymm"),TEXT(BC$3,"yyyymm")&lt;=TEXT($G8,"yyyymm")),$I8,0)</f>
        <v>0</v>
      </c>
      <c r="BE8" s="94">
        <f t="shared" ref="BE8:BE24" si="58">BA8+BC8-BD8</f>
        <v>0</v>
      </c>
      <c r="BF8" s="88">
        <f t="shared" si="24"/>
        <v>0</v>
      </c>
    </row>
    <row r="9" spans="1:58" ht="19.5" customHeight="1" x14ac:dyDescent="0.15">
      <c r="A9" s="223">
        <v>5</v>
      </c>
      <c r="B9" s="210" t="str">
        <f>IF(ISBLANK(長期借入情報!C9),"",長期借入情報!C9)</f>
        <v/>
      </c>
      <c r="C9" s="210" t="str">
        <f>IF(ISBLANK(長期借入情報!D9),"",長期借入情報!D9)</f>
        <v/>
      </c>
      <c r="D9" s="210" t="str">
        <f>IF(ISBLANK(長期借入情報!E9),"",長期借入情報!E9)</f>
        <v/>
      </c>
      <c r="E9" s="213">
        <f>長期借入情報!H9</f>
        <v>0</v>
      </c>
      <c r="F9" s="216" t="str">
        <f>IF(ISBLANK(長期借入情報!K9),"",長期借入情報!K9)</f>
        <v/>
      </c>
      <c r="G9" s="219" t="str">
        <f>IF(ISBLANK(長期借入情報!L9),"",長期借入情報!L9)</f>
        <v/>
      </c>
      <c r="H9" s="231">
        <f>長期借入情報!N9</f>
        <v>0</v>
      </c>
      <c r="I9" s="213">
        <f>長期借入情報!J9</f>
        <v>0</v>
      </c>
      <c r="J9" s="65"/>
      <c r="K9" s="69"/>
      <c r="L9" s="94">
        <f t="shared" si="36"/>
        <v>0</v>
      </c>
      <c r="M9" s="94">
        <f t="shared" si="1"/>
        <v>0</v>
      </c>
      <c r="N9" s="88">
        <f t="shared" si="2"/>
        <v>0</v>
      </c>
      <c r="O9" s="69"/>
      <c r="P9" s="94">
        <f t="shared" si="37"/>
        <v>0</v>
      </c>
      <c r="Q9" s="94">
        <f t="shared" si="38"/>
        <v>0</v>
      </c>
      <c r="R9" s="88">
        <f t="shared" si="4"/>
        <v>0</v>
      </c>
      <c r="S9" s="69"/>
      <c r="T9" s="94">
        <f t="shared" si="39"/>
        <v>0</v>
      </c>
      <c r="U9" s="94">
        <f t="shared" si="40"/>
        <v>0</v>
      </c>
      <c r="V9" s="88">
        <f t="shared" si="6"/>
        <v>0</v>
      </c>
      <c r="W9" s="69"/>
      <c r="X9" s="94">
        <f t="shared" si="41"/>
        <v>0</v>
      </c>
      <c r="Y9" s="94">
        <f t="shared" si="42"/>
        <v>0</v>
      </c>
      <c r="Z9" s="88">
        <f t="shared" si="8"/>
        <v>0</v>
      </c>
      <c r="AA9" s="69"/>
      <c r="AB9" s="94">
        <f t="shared" si="43"/>
        <v>0</v>
      </c>
      <c r="AC9" s="94">
        <f t="shared" si="44"/>
        <v>0</v>
      </c>
      <c r="AD9" s="88">
        <f t="shared" si="10"/>
        <v>0</v>
      </c>
      <c r="AE9" s="69"/>
      <c r="AF9" s="94">
        <f t="shared" si="45"/>
        <v>0</v>
      </c>
      <c r="AG9" s="94">
        <f t="shared" si="46"/>
        <v>0</v>
      </c>
      <c r="AH9" s="88">
        <f t="shared" si="12"/>
        <v>0</v>
      </c>
      <c r="AI9" s="69"/>
      <c r="AJ9" s="94">
        <f t="shared" si="47"/>
        <v>0</v>
      </c>
      <c r="AK9" s="94">
        <f t="shared" si="48"/>
        <v>0</v>
      </c>
      <c r="AL9" s="88">
        <f t="shared" si="14"/>
        <v>0</v>
      </c>
      <c r="AM9" s="69"/>
      <c r="AN9" s="94">
        <f t="shared" si="49"/>
        <v>0</v>
      </c>
      <c r="AO9" s="94">
        <f t="shared" si="50"/>
        <v>0</v>
      </c>
      <c r="AP9" s="88">
        <f t="shared" si="16"/>
        <v>0</v>
      </c>
      <c r="AQ9" s="69"/>
      <c r="AR9" s="94">
        <f t="shared" si="51"/>
        <v>0</v>
      </c>
      <c r="AS9" s="94">
        <f t="shared" si="52"/>
        <v>0</v>
      </c>
      <c r="AT9" s="88">
        <f t="shared" si="18"/>
        <v>0</v>
      </c>
      <c r="AU9" s="69"/>
      <c r="AV9" s="94">
        <f t="shared" si="53"/>
        <v>0</v>
      </c>
      <c r="AW9" s="94">
        <f t="shared" si="54"/>
        <v>0</v>
      </c>
      <c r="AX9" s="88">
        <f t="shared" si="20"/>
        <v>0</v>
      </c>
      <c r="AY9" s="69"/>
      <c r="AZ9" s="94">
        <f t="shared" si="55"/>
        <v>0</v>
      </c>
      <c r="BA9" s="94">
        <f t="shared" si="56"/>
        <v>0</v>
      </c>
      <c r="BB9" s="88">
        <f t="shared" si="22"/>
        <v>0</v>
      </c>
      <c r="BC9" s="69"/>
      <c r="BD9" s="94">
        <f t="shared" si="57"/>
        <v>0</v>
      </c>
      <c r="BE9" s="94">
        <f t="shared" si="58"/>
        <v>0</v>
      </c>
      <c r="BF9" s="88">
        <f t="shared" si="24"/>
        <v>0</v>
      </c>
    </row>
    <row r="10" spans="1:58" ht="19.5" customHeight="1" x14ac:dyDescent="0.15">
      <c r="A10" s="223">
        <v>6</v>
      </c>
      <c r="B10" s="210" t="str">
        <f>IF(ISBLANK(長期借入情報!C10),"",長期借入情報!C10)</f>
        <v/>
      </c>
      <c r="C10" s="210" t="str">
        <f>IF(ISBLANK(長期借入情報!D10),"",長期借入情報!D10)</f>
        <v/>
      </c>
      <c r="D10" s="210" t="str">
        <f>IF(ISBLANK(長期借入情報!E10),"",長期借入情報!E10)</f>
        <v/>
      </c>
      <c r="E10" s="213">
        <f>長期借入情報!H10</f>
        <v>0</v>
      </c>
      <c r="F10" s="216" t="str">
        <f>IF(ISBLANK(長期借入情報!K10),"",長期借入情報!K10)</f>
        <v/>
      </c>
      <c r="G10" s="219" t="str">
        <f>IF(ISBLANK(長期借入情報!L10),"",長期借入情報!L10)</f>
        <v/>
      </c>
      <c r="H10" s="231">
        <f>長期借入情報!N10</f>
        <v>0</v>
      </c>
      <c r="I10" s="213">
        <f>長期借入情報!J10</f>
        <v>0</v>
      </c>
      <c r="J10" s="65"/>
      <c r="K10" s="69"/>
      <c r="L10" s="94">
        <f t="shared" si="36"/>
        <v>0</v>
      </c>
      <c r="M10" s="94">
        <f t="shared" si="1"/>
        <v>0</v>
      </c>
      <c r="N10" s="88">
        <f t="shared" si="2"/>
        <v>0</v>
      </c>
      <c r="O10" s="69"/>
      <c r="P10" s="94">
        <f t="shared" si="37"/>
        <v>0</v>
      </c>
      <c r="Q10" s="94">
        <f t="shared" si="38"/>
        <v>0</v>
      </c>
      <c r="R10" s="88">
        <f t="shared" si="4"/>
        <v>0</v>
      </c>
      <c r="S10" s="69"/>
      <c r="T10" s="94">
        <f t="shared" si="39"/>
        <v>0</v>
      </c>
      <c r="U10" s="94">
        <f t="shared" si="40"/>
        <v>0</v>
      </c>
      <c r="V10" s="88">
        <f t="shared" si="6"/>
        <v>0</v>
      </c>
      <c r="W10" s="69"/>
      <c r="X10" s="94">
        <f t="shared" si="41"/>
        <v>0</v>
      </c>
      <c r="Y10" s="94">
        <f t="shared" si="42"/>
        <v>0</v>
      </c>
      <c r="Z10" s="88">
        <f t="shared" si="8"/>
        <v>0</v>
      </c>
      <c r="AA10" s="69"/>
      <c r="AB10" s="94">
        <f t="shared" si="43"/>
        <v>0</v>
      </c>
      <c r="AC10" s="94">
        <f t="shared" si="44"/>
        <v>0</v>
      </c>
      <c r="AD10" s="88">
        <f t="shared" si="10"/>
        <v>0</v>
      </c>
      <c r="AE10" s="69"/>
      <c r="AF10" s="94">
        <f t="shared" si="45"/>
        <v>0</v>
      </c>
      <c r="AG10" s="94">
        <f t="shared" si="46"/>
        <v>0</v>
      </c>
      <c r="AH10" s="88">
        <f t="shared" si="12"/>
        <v>0</v>
      </c>
      <c r="AI10" s="69"/>
      <c r="AJ10" s="94">
        <f t="shared" si="47"/>
        <v>0</v>
      </c>
      <c r="AK10" s="94">
        <f t="shared" si="48"/>
        <v>0</v>
      </c>
      <c r="AL10" s="88">
        <f t="shared" si="14"/>
        <v>0</v>
      </c>
      <c r="AM10" s="69"/>
      <c r="AN10" s="94">
        <f t="shared" si="49"/>
        <v>0</v>
      </c>
      <c r="AO10" s="94">
        <f t="shared" si="50"/>
        <v>0</v>
      </c>
      <c r="AP10" s="88">
        <f t="shared" si="16"/>
        <v>0</v>
      </c>
      <c r="AQ10" s="69"/>
      <c r="AR10" s="94">
        <f t="shared" si="51"/>
        <v>0</v>
      </c>
      <c r="AS10" s="94">
        <f t="shared" si="52"/>
        <v>0</v>
      </c>
      <c r="AT10" s="88">
        <f t="shared" si="18"/>
        <v>0</v>
      </c>
      <c r="AU10" s="69"/>
      <c r="AV10" s="94">
        <f t="shared" si="53"/>
        <v>0</v>
      </c>
      <c r="AW10" s="94">
        <f t="shared" si="54"/>
        <v>0</v>
      </c>
      <c r="AX10" s="88">
        <f t="shared" si="20"/>
        <v>0</v>
      </c>
      <c r="AY10" s="69"/>
      <c r="AZ10" s="94">
        <f t="shared" si="55"/>
        <v>0</v>
      </c>
      <c r="BA10" s="94">
        <f t="shared" si="56"/>
        <v>0</v>
      </c>
      <c r="BB10" s="88">
        <f t="shared" si="22"/>
        <v>0</v>
      </c>
      <c r="BC10" s="69"/>
      <c r="BD10" s="94">
        <f t="shared" si="57"/>
        <v>0</v>
      </c>
      <c r="BE10" s="94">
        <f t="shared" si="58"/>
        <v>0</v>
      </c>
      <c r="BF10" s="88">
        <f t="shared" si="24"/>
        <v>0</v>
      </c>
    </row>
    <row r="11" spans="1:58" ht="19.5" customHeight="1" x14ac:dyDescent="0.15">
      <c r="A11" s="223">
        <v>7</v>
      </c>
      <c r="B11" s="210" t="str">
        <f>IF(ISBLANK(長期借入情報!C11),"",長期借入情報!C11)</f>
        <v/>
      </c>
      <c r="C11" s="210" t="str">
        <f>IF(ISBLANK(長期借入情報!D11),"",長期借入情報!D11)</f>
        <v/>
      </c>
      <c r="D11" s="210" t="str">
        <f>IF(ISBLANK(長期借入情報!E11),"",長期借入情報!E11)</f>
        <v/>
      </c>
      <c r="E11" s="213">
        <f>長期借入情報!H11</f>
        <v>0</v>
      </c>
      <c r="F11" s="216" t="str">
        <f>IF(ISBLANK(長期借入情報!K11),"",長期借入情報!K11)</f>
        <v/>
      </c>
      <c r="G11" s="219" t="str">
        <f>IF(ISBLANK(長期借入情報!L11),"",長期借入情報!L11)</f>
        <v/>
      </c>
      <c r="H11" s="231">
        <f>長期借入情報!N11</f>
        <v>0</v>
      </c>
      <c r="I11" s="213">
        <f>長期借入情報!J11</f>
        <v>0</v>
      </c>
      <c r="J11" s="65"/>
      <c r="K11" s="69"/>
      <c r="L11" s="94">
        <f t="shared" si="36"/>
        <v>0</v>
      </c>
      <c r="M11" s="94">
        <f t="shared" si="1"/>
        <v>0</v>
      </c>
      <c r="N11" s="88">
        <f t="shared" si="2"/>
        <v>0</v>
      </c>
      <c r="O11" s="69"/>
      <c r="P11" s="94">
        <f t="shared" si="37"/>
        <v>0</v>
      </c>
      <c r="Q11" s="94">
        <f t="shared" si="38"/>
        <v>0</v>
      </c>
      <c r="R11" s="88">
        <f t="shared" si="4"/>
        <v>0</v>
      </c>
      <c r="S11" s="69"/>
      <c r="T11" s="94">
        <f t="shared" si="39"/>
        <v>0</v>
      </c>
      <c r="U11" s="94">
        <f t="shared" si="40"/>
        <v>0</v>
      </c>
      <c r="V11" s="88">
        <f t="shared" si="6"/>
        <v>0</v>
      </c>
      <c r="W11" s="69"/>
      <c r="X11" s="94">
        <f t="shared" si="41"/>
        <v>0</v>
      </c>
      <c r="Y11" s="94">
        <f t="shared" si="42"/>
        <v>0</v>
      </c>
      <c r="Z11" s="88">
        <f t="shared" si="8"/>
        <v>0</v>
      </c>
      <c r="AA11" s="69"/>
      <c r="AB11" s="94">
        <f t="shared" si="43"/>
        <v>0</v>
      </c>
      <c r="AC11" s="94">
        <f t="shared" si="44"/>
        <v>0</v>
      </c>
      <c r="AD11" s="88">
        <f t="shared" si="10"/>
        <v>0</v>
      </c>
      <c r="AE11" s="69"/>
      <c r="AF11" s="94">
        <f t="shared" si="45"/>
        <v>0</v>
      </c>
      <c r="AG11" s="94">
        <f t="shared" si="46"/>
        <v>0</v>
      </c>
      <c r="AH11" s="88">
        <f t="shared" si="12"/>
        <v>0</v>
      </c>
      <c r="AI11" s="69"/>
      <c r="AJ11" s="94">
        <f t="shared" si="47"/>
        <v>0</v>
      </c>
      <c r="AK11" s="94">
        <f t="shared" si="48"/>
        <v>0</v>
      </c>
      <c r="AL11" s="88">
        <f t="shared" si="14"/>
        <v>0</v>
      </c>
      <c r="AM11" s="69"/>
      <c r="AN11" s="94">
        <f t="shared" si="49"/>
        <v>0</v>
      </c>
      <c r="AO11" s="94">
        <f t="shared" si="50"/>
        <v>0</v>
      </c>
      <c r="AP11" s="88">
        <f t="shared" si="16"/>
        <v>0</v>
      </c>
      <c r="AQ11" s="69"/>
      <c r="AR11" s="94">
        <f t="shared" si="51"/>
        <v>0</v>
      </c>
      <c r="AS11" s="94">
        <f t="shared" si="52"/>
        <v>0</v>
      </c>
      <c r="AT11" s="88">
        <f t="shared" si="18"/>
        <v>0</v>
      </c>
      <c r="AU11" s="69"/>
      <c r="AV11" s="94">
        <f t="shared" si="53"/>
        <v>0</v>
      </c>
      <c r="AW11" s="94">
        <f t="shared" si="54"/>
        <v>0</v>
      </c>
      <c r="AX11" s="88">
        <f t="shared" si="20"/>
        <v>0</v>
      </c>
      <c r="AY11" s="69"/>
      <c r="AZ11" s="94">
        <f t="shared" si="55"/>
        <v>0</v>
      </c>
      <c r="BA11" s="94">
        <f t="shared" si="56"/>
        <v>0</v>
      </c>
      <c r="BB11" s="88">
        <f t="shared" si="22"/>
        <v>0</v>
      </c>
      <c r="BC11" s="69"/>
      <c r="BD11" s="94">
        <f t="shared" si="57"/>
        <v>0</v>
      </c>
      <c r="BE11" s="94">
        <f t="shared" si="58"/>
        <v>0</v>
      </c>
      <c r="BF11" s="88">
        <f t="shared" si="24"/>
        <v>0</v>
      </c>
    </row>
    <row r="12" spans="1:58" ht="19.5" customHeight="1" x14ac:dyDescent="0.15">
      <c r="A12" s="223">
        <v>8</v>
      </c>
      <c r="B12" s="210" t="str">
        <f>IF(ISBLANK(長期借入情報!C12),"",長期借入情報!C12)</f>
        <v/>
      </c>
      <c r="C12" s="210" t="str">
        <f>IF(ISBLANK(長期借入情報!D12),"",長期借入情報!D12)</f>
        <v/>
      </c>
      <c r="D12" s="210" t="str">
        <f>IF(ISBLANK(長期借入情報!E12),"",長期借入情報!E12)</f>
        <v/>
      </c>
      <c r="E12" s="213">
        <f>長期借入情報!H12</f>
        <v>0</v>
      </c>
      <c r="F12" s="216" t="str">
        <f>IF(ISBLANK(長期借入情報!K12),"",長期借入情報!K12)</f>
        <v/>
      </c>
      <c r="G12" s="219" t="str">
        <f>IF(ISBLANK(長期借入情報!L12),"",長期借入情報!L12)</f>
        <v/>
      </c>
      <c r="H12" s="231">
        <f>長期借入情報!N12</f>
        <v>0</v>
      </c>
      <c r="I12" s="213">
        <f>長期借入情報!J12</f>
        <v>0</v>
      </c>
      <c r="J12" s="65"/>
      <c r="K12" s="69"/>
      <c r="L12" s="94">
        <f t="shared" si="36"/>
        <v>0</v>
      </c>
      <c r="M12" s="94">
        <f t="shared" si="1"/>
        <v>0</v>
      </c>
      <c r="N12" s="88">
        <f t="shared" si="2"/>
        <v>0</v>
      </c>
      <c r="O12" s="69"/>
      <c r="P12" s="94">
        <f t="shared" si="37"/>
        <v>0</v>
      </c>
      <c r="Q12" s="94">
        <f t="shared" si="38"/>
        <v>0</v>
      </c>
      <c r="R12" s="88">
        <f t="shared" si="4"/>
        <v>0</v>
      </c>
      <c r="S12" s="69"/>
      <c r="T12" s="94">
        <f t="shared" si="39"/>
        <v>0</v>
      </c>
      <c r="U12" s="94">
        <f t="shared" si="40"/>
        <v>0</v>
      </c>
      <c r="V12" s="88">
        <f t="shared" si="6"/>
        <v>0</v>
      </c>
      <c r="W12" s="69"/>
      <c r="X12" s="94">
        <f t="shared" si="41"/>
        <v>0</v>
      </c>
      <c r="Y12" s="94">
        <f t="shared" si="42"/>
        <v>0</v>
      </c>
      <c r="Z12" s="88">
        <f t="shared" si="8"/>
        <v>0</v>
      </c>
      <c r="AA12" s="69"/>
      <c r="AB12" s="94">
        <f t="shared" si="43"/>
        <v>0</v>
      </c>
      <c r="AC12" s="94">
        <f t="shared" si="44"/>
        <v>0</v>
      </c>
      <c r="AD12" s="88">
        <f t="shared" si="10"/>
        <v>0</v>
      </c>
      <c r="AE12" s="69"/>
      <c r="AF12" s="94">
        <f t="shared" si="45"/>
        <v>0</v>
      </c>
      <c r="AG12" s="94">
        <f t="shared" si="46"/>
        <v>0</v>
      </c>
      <c r="AH12" s="88">
        <f t="shared" si="12"/>
        <v>0</v>
      </c>
      <c r="AI12" s="69"/>
      <c r="AJ12" s="94">
        <f t="shared" si="47"/>
        <v>0</v>
      </c>
      <c r="AK12" s="94">
        <f t="shared" si="48"/>
        <v>0</v>
      </c>
      <c r="AL12" s="88">
        <f t="shared" si="14"/>
        <v>0</v>
      </c>
      <c r="AM12" s="69"/>
      <c r="AN12" s="94">
        <f t="shared" si="49"/>
        <v>0</v>
      </c>
      <c r="AO12" s="94">
        <f t="shared" si="50"/>
        <v>0</v>
      </c>
      <c r="AP12" s="88">
        <f t="shared" si="16"/>
        <v>0</v>
      </c>
      <c r="AQ12" s="69"/>
      <c r="AR12" s="94">
        <f t="shared" si="51"/>
        <v>0</v>
      </c>
      <c r="AS12" s="94">
        <f t="shared" si="52"/>
        <v>0</v>
      </c>
      <c r="AT12" s="88">
        <f t="shared" si="18"/>
        <v>0</v>
      </c>
      <c r="AU12" s="69"/>
      <c r="AV12" s="94">
        <f t="shared" si="53"/>
        <v>0</v>
      </c>
      <c r="AW12" s="94">
        <f t="shared" si="54"/>
        <v>0</v>
      </c>
      <c r="AX12" s="88">
        <f t="shared" si="20"/>
        <v>0</v>
      </c>
      <c r="AY12" s="69"/>
      <c r="AZ12" s="94">
        <f t="shared" si="55"/>
        <v>0</v>
      </c>
      <c r="BA12" s="94">
        <f t="shared" si="56"/>
        <v>0</v>
      </c>
      <c r="BB12" s="88">
        <f t="shared" si="22"/>
        <v>0</v>
      </c>
      <c r="BC12" s="69"/>
      <c r="BD12" s="94">
        <f t="shared" si="57"/>
        <v>0</v>
      </c>
      <c r="BE12" s="94">
        <f t="shared" si="58"/>
        <v>0</v>
      </c>
      <c r="BF12" s="88">
        <f t="shared" si="24"/>
        <v>0</v>
      </c>
    </row>
    <row r="13" spans="1:58" ht="19.5" customHeight="1" x14ac:dyDescent="0.15">
      <c r="A13" s="223">
        <v>9</v>
      </c>
      <c r="B13" s="210" t="str">
        <f>IF(ISBLANK(長期借入情報!C13),"",長期借入情報!C13)</f>
        <v/>
      </c>
      <c r="C13" s="210" t="str">
        <f>IF(ISBLANK(長期借入情報!D13),"",長期借入情報!D13)</f>
        <v/>
      </c>
      <c r="D13" s="210" t="str">
        <f>IF(ISBLANK(長期借入情報!E13),"",長期借入情報!E13)</f>
        <v/>
      </c>
      <c r="E13" s="213">
        <f>長期借入情報!H13</f>
        <v>0</v>
      </c>
      <c r="F13" s="216" t="str">
        <f>IF(ISBLANK(長期借入情報!K13),"",長期借入情報!K13)</f>
        <v/>
      </c>
      <c r="G13" s="219" t="str">
        <f>IF(ISBLANK(長期借入情報!L13),"",長期借入情報!L13)</f>
        <v/>
      </c>
      <c r="H13" s="231">
        <f>長期借入情報!N13</f>
        <v>0</v>
      </c>
      <c r="I13" s="213">
        <f>長期借入情報!J13</f>
        <v>0</v>
      </c>
      <c r="J13" s="65"/>
      <c r="K13" s="69"/>
      <c r="L13" s="94">
        <f t="shared" si="36"/>
        <v>0</v>
      </c>
      <c r="M13" s="94">
        <f t="shared" si="1"/>
        <v>0</v>
      </c>
      <c r="N13" s="88">
        <f t="shared" si="2"/>
        <v>0</v>
      </c>
      <c r="O13" s="69"/>
      <c r="P13" s="94">
        <f t="shared" si="37"/>
        <v>0</v>
      </c>
      <c r="Q13" s="94">
        <f t="shared" si="38"/>
        <v>0</v>
      </c>
      <c r="R13" s="88">
        <f t="shared" si="4"/>
        <v>0</v>
      </c>
      <c r="S13" s="69"/>
      <c r="T13" s="94">
        <f t="shared" si="39"/>
        <v>0</v>
      </c>
      <c r="U13" s="94">
        <f t="shared" si="40"/>
        <v>0</v>
      </c>
      <c r="V13" s="88">
        <f t="shared" si="6"/>
        <v>0</v>
      </c>
      <c r="W13" s="69"/>
      <c r="X13" s="94">
        <f t="shared" si="41"/>
        <v>0</v>
      </c>
      <c r="Y13" s="94">
        <f t="shared" si="42"/>
        <v>0</v>
      </c>
      <c r="Z13" s="88">
        <f t="shared" si="8"/>
        <v>0</v>
      </c>
      <c r="AA13" s="69"/>
      <c r="AB13" s="94">
        <f t="shared" si="43"/>
        <v>0</v>
      </c>
      <c r="AC13" s="94">
        <f t="shared" si="44"/>
        <v>0</v>
      </c>
      <c r="AD13" s="88">
        <f t="shared" si="10"/>
        <v>0</v>
      </c>
      <c r="AE13" s="69"/>
      <c r="AF13" s="94">
        <f t="shared" si="45"/>
        <v>0</v>
      </c>
      <c r="AG13" s="94">
        <f t="shared" si="46"/>
        <v>0</v>
      </c>
      <c r="AH13" s="88">
        <f t="shared" si="12"/>
        <v>0</v>
      </c>
      <c r="AI13" s="69"/>
      <c r="AJ13" s="94">
        <f t="shared" si="47"/>
        <v>0</v>
      </c>
      <c r="AK13" s="94">
        <f t="shared" si="48"/>
        <v>0</v>
      </c>
      <c r="AL13" s="88">
        <f t="shared" si="14"/>
        <v>0</v>
      </c>
      <c r="AM13" s="69"/>
      <c r="AN13" s="94">
        <f t="shared" si="49"/>
        <v>0</v>
      </c>
      <c r="AO13" s="94">
        <f t="shared" si="50"/>
        <v>0</v>
      </c>
      <c r="AP13" s="88">
        <f t="shared" si="16"/>
        <v>0</v>
      </c>
      <c r="AQ13" s="69"/>
      <c r="AR13" s="94">
        <f t="shared" si="51"/>
        <v>0</v>
      </c>
      <c r="AS13" s="94">
        <f t="shared" si="52"/>
        <v>0</v>
      </c>
      <c r="AT13" s="88">
        <f t="shared" si="18"/>
        <v>0</v>
      </c>
      <c r="AU13" s="69"/>
      <c r="AV13" s="94">
        <f t="shared" si="53"/>
        <v>0</v>
      </c>
      <c r="AW13" s="94">
        <f t="shared" si="54"/>
        <v>0</v>
      </c>
      <c r="AX13" s="88">
        <f t="shared" si="20"/>
        <v>0</v>
      </c>
      <c r="AY13" s="69"/>
      <c r="AZ13" s="94">
        <f t="shared" si="55"/>
        <v>0</v>
      </c>
      <c r="BA13" s="94">
        <f t="shared" si="56"/>
        <v>0</v>
      </c>
      <c r="BB13" s="88">
        <f t="shared" si="22"/>
        <v>0</v>
      </c>
      <c r="BC13" s="69"/>
      <c r="BD13" s="94">
        <f t="shared" si="57"/>
        <v>0</v>
      </c>
      <c r="BE13" s="94">
        <f t="shared" si="58"/>
        <v>0</v>
      </c>
      <c r="BF13" s="88">
        <f t="shared" si="24"/>
        <v>0</v>
      </c>
    </row>
    <row r="14" spans="1:58" ht="19.5" customHeight="1" x14ac:dyDescent="0.15">
      <c r="A14" s="223">
        <v>10</v>
      </c>
      <c r="B14" s="210" t="str">
        <f>IF(ISBLANK(長期借入情報!C14),"",長期借入情報!C14)</f>
        <v/>
      </c>
      <c r="C14" s="210" t="str">
        <f>IF(ISBLANK(長期借入情報!D14),"",長期借入情報!D14)</f>
        <v/>
      </c>
      <c r="D14" s="210" t="str">
        <f>IF(ISBLANK(長期借入情報!E14),"",長期借入情報!E14)</f>
        <v/>
      </c>
      <c r="E14" s="213">
        <f>長期借入情報!H14</f>
        <v>0</v>
      </c>
      <c r="F14" s="216" t="str">
        <f>IF(ISBLANK(長期借入情報!K14),"",長期借入情報!K14)</f>
        <v/>
      </c>
      <c r="G14" s="219" t="str">
        <f>IF(ISBLANK(長期借入情報!L14),"",長期借入情報!L14)</f>
        <v/>
      </c>
      <c r="H14" s="231">
        <f>長期借入情報!N14</f>
        <v>0</v>
      </c>
      <c r="I14" s="213">
        <f>長期借入情報!J14</f>
        <v>0</v>
      </c>
      <c r="J14" s="65"/>
      <c r="K14" s="69"/>
      <c r="L14" s="94">
        <f t="shared" si="36"/>
        <v>0</v>
      </c>
      <c r="M14" s="94">
        <f t="shared" si="1"/>
        <v>0</v>
      </c>
      <c r="N14" s="88">
        <f t="shared" si="2"/>
        <v>0</v>
      </c>
      <c r="O14" s="69"/>
      <c r="P14" s="94">
        <f t="shared" si="37"/>
        <v>0</v>
      </c>
      <c r="Q14" s="94">
        <f t="shared" si="38"/>
        <v>0</v>
      </c>
      <c r="R14" s="88">
        <f t="shared" si="4"/>
        <v>0</v>
      </c>
      <c r="S14" s="69"/>
      <c r="T14" s="94">
        <f t="shared" si="39"/>
        <v>0</v>
      </c>
      <c r="U14" s="94">
        <f t="shared" si="40"/>
        <v>0</v>
      </c>
      <c r="V14" s="88">
        <f t="shared" si="6"/>
        <v>0</v>
      </c>
      <c r="W14" s="69"/>
      <c r="X14" s="94">
        <f t="shared" si="41"/>
        <v>0</v>
      </c>
      <c r="Y14" s="94">
        <f t="shared" si="42"/>
        <v>0</v>
      </c>
      <c r="Z14" s="88">
        <f t="shared" si="8"/>
        <v>0</v>
      </c>
      <c r="AA14" s="69"/>
      <c r="AB14" s="94">
        <f t="shared" si="43"/>
        <v>0</v>
      </c>
      <c r="AC14" s="94">
        <f t="shared" si="44"/>
        <v>0</v>
      </c>
      <c r="AD14" s="88">
        <f t="shared" si="10"/>
        <v>0</v>
      </c>
      <c r="AE14" s="69"/>
      <c r="AF14" s="94">
        <f t="shared" si="45"/>
        <v>0</v>
      </c>
      <c r="AG14" s="94">
        <f t="shared" si="46"/>
        <v>0</v>
      </c>
      <c r="AH14" s="88">
        <f t="shared" si="12"/>
        <v>0</v>
      </c>
      <c r="AI14" s="69"/>
      <c r="AJ14" s="94">
        <f t="shared" si="47"/>
        <v>0</v>
      </c>
      <c r="AK14" s="94">
        <f t="shared" si="48"/>
        <v>0</v>
      </c>
      <c r="AL14" s="88">
        <f t="shared" si="14"/>
        <v>0</v>
      </c>
      <c r="AM14" s="69"/>
      <c r="AN14" s="94">
        <f t="shared" si="49"/>
        <v>0</v>
      </c>
      <c r="AO14" s="94">
        <f t="shared" si="50"/>
        <v>0</v>
      </c>
      <c r="AP14" s="88">
        <f t="shared" si="16"/>
        <v>0</v>
      </c>
      <c r="AQ14" s="69"/>
      <c r="AR14" s="94">
        <f t="shared" si="51"/>
        <v>0</v>
      </c>
      <c r="AS14" s="94">
        <f t="shared" si="52"/>
        <v>0</v>
      </c>
      <c r="AT14" s="88">
        <f t="shared" si="18"/>
        <v>0</v>
      </c>
      <c r="AU14" s="69"/>
      <c r="AV14" s="94">
        <f t="shared" si="53"/>
        <v>0</v>
      </c>
      <c r="AW14" s="94">
        <f t="shared" si="54"/>
        <v>0</v>
      </c>
      <c r="AX14" s="88">
        <f t="shared" si="20"/>
        <v>0</v>
      </c>
      <c r="AY14" s="69"/>
      <c r="AZ14" s="94">
        <f t="shared" si="55"/>
        <v>0</v>
      </c>
      <c r="BA14" s="94">
        <f t="shared" si="56"/>
        <v>0</v>
      </c>
      <c r="BB14" s="88">
        <f t="shared" si="22"/>
        <v>0</v>
      </c>
      <c r="BC14" s="69"/>
      <c r="BD14" s="94">
        <f t="shared" si="57"/>
        <v>0</v>
      </c>
      <c r="BE14" s="94">
        <f t="shared" si="58"/>
        <v>0</v>
      </c>
      <c r="BF14" s="88">
        <f t="shared" si="24"/>
        <v>0</v>
      </c>
    </row>
    <row r="15" spans="1:58" ht="19.5" customHeight="1" x14ac:dyDescent="0.15">
      <c r="A15" s="223">
        <v>11</v>
      </c>
      <c r="B15" s="210" t="str">
        <f>IF(ISBLANK(長期借入情報!C15),"",長期借入情報!C15)</f>
        <v/>
      </c>
      <c r="C15" s="210" t="str">
        <f>IF(ISBLANK(長期借入情報!D15),"",長期借入情報!D15)</f>
        <v/>
      </c>
      <c r="D15" s="210" t="str">
        <f>IF(ISBLANK(長期借入情報!E15),"",長期借入情報!E15)</f>
        <v/>
      </c>
      <c r="E15" s="213">
        <f>長期借入情報!H15</f>
        <v>0</v>
      </c>
      <c r="F15" s="216" t="str">
        <f>IF(ISBLANK(長期借入情報!K15),"",長期借入情報!K15)</f>
        <v/>
      </c>
      <c r="G15" s="219" t="str">
        <f>IF(ISBLANK(長期借入情報!L15),"",長期借入情報!L15)</f>
        <v/>
      </c>
      <c r="H15" s="231">
        <f>長期借入情報!N15</f>
        <v>0</v>
      </c>
      <c r="I15" s="213">
        <f>長期借入情報!J15</f>
        <v>0</v>
      </c>
      <c r="J15" s="65"/>
      <c r="K15" s="69"/>
      <c r="L15" s="94">
        <f t="shared" si="36"/>
        <v>0</v>
      </c>
      <c r="M15" s="94">
        <f t="shared" si="1"/>
        <v>0</v>
      </c>
      <c r="N15" s="88">
        <f t="shared" si="2"/>
        <v>0</v>
      </c>
      <c r="O15" s="69"/>
      <c r="P15" s="94">
        <f t="shared" si="37"/>
        <v>0</v>
      </c>
      <c r="Q15" s="94">
        <f t="shared" si="38"/>
        <v>0</v>
      </c>
      <c r="R15" s="88">
        <f t="shared" si="4"/>
        <v>0</v>
      </c>
      <c r="S15" s="69"/>
      <c r="T15" s="94">
        <f t="shared" si="39"/>
        <v>0</v>
      </c>
      <c r="U15" s="94">
        <f t="shared" si="40"/>
        <v>0</v>
      </c>
      <c r="V15" s="88">
        <f t="shared" si="6"/>
        <v>0</v>
      </c>
      <c r="W15" s="69"/>
      <c r="X15" s="94">
        <f t="shared" si="41"/>
        <v>0</v>
      </c>
      <c r="Y15" s="94">
        <f t="shared" si="42"/>
        <v>0</v>
      </c>
      <c r="Z15" s="88">
        <f t="shared" si="8"/>
        <v>0</v>
      </c>
      <c r="AA15" s="69"/>
      <c r="AB15" s="94">
        <f t="shared" si="43"/>
        <v>0</v>
      </c>
      <c r="AC15" s="94">
        <f t="shared" si="44"/>
        <v>0</v>
      </c>
      <c r="AD15" s="88">
        <f t="shared" si="10"/>
        <v>0</v>
      </c>
      <c r="AE15" s="69"/>
      <c r="AF15" s="94">
        <f t="shared" si="45"/>
        <v>0</v>
      </c>
      <c r="AG15" s="94">
        <f t="shared" si="46"/>
        <v>0</v>
      </c>
      <c r="AH15" s="88">
        <f t="shared" si="12"/>
        <v>0</v>
      </c>
      <c r="AI15" s="69"/>
      <c r="AJ15" s="94">
        <f t="shared" si="47"/>
        <v>0</v>
      </c>
      <c r="AK15" s="94">
        <f t="shared" si="48"/>
        <v>0</v>
      </c>
      <c r="AL15" s="88">
        <f t="shared" si="14"/>
        <v>0</v>
      </c>
      <c r="AM15" s="69"/>
      <c r="AN15" s="94">
        <f t="shared" si="49"/>
        <v>0</v>
      </c>
      <c r="AO15" s="94">
        <f t="shared" si="50"/>
        <v>0</v>
      </c>
      <c r="AP15" s="88">
        <f t="shared" si="16"/>
        <v>0</v>
      </c>
      <c r="AQ15" s="69"/>
      <c r="AR15" s="94">
        <f t="shared" si="51"/>
        <v>0</v>
      </c>
      <c r="AS15" s="94">
        <f t="shared" si="52"/>
        <v>0</v>
      </c>
      <c r="AT15" s="88">
        <f t="shared" si="18"/>
        <v>0</v>
      </c>
      <c r="AU15" s="69"/>
      <c r="AV15" s="94">
        <f t="shared" si="53"/>
        <v>0</v>
      </c>
      <c r="AW15" s="94">
        <f t="shared" si="54"/>
        <v>0</v>
      </c>
      <c r="AX15" s="88">
        <f t="shared" si="20"/>
        <v>0</v>
      </c>
      <c r="AY15" s="69"/>
      <c r="AZ15" s="94">
        <f t="shared" si="55"/>
        <v>0</v>
      </c>
      <c r="BA15" s="94">
        <f t="shared" si="56"/>
        <v>0</v>
      </c>
      <c r="BB15" s="88">
        <f t="shared" si="22"/>
        <v>0</v>
      </c>
      <c r="BC15" s="69"/>
      <c r="BD15" s="94">
        <f t="shared" si="57"/>
        <v>0</v>
      </c>
      <c r="BE15" s="94">
        <f t="shared" si="58"/>
        <v>0</v>
      </c>
      <c r="BF15" s="88">
        <f t="shared" si="24"/>
        <v>0</v>
      </c>
    </row>
    <row r="16" spans="1:58" ht="19.5" customHeight="1" x14ac:dyDescent="0.15">
      <c r="A16" s="223">
        <v>12</v>
      </c>
      <c r="B16" s="210" t="str">
        <f>IF(ISBLANK(長期借入情報!C16),"",長期借入情報!C16)</f>
        <v/>
      </c>
      <c r="C16" s="210" t="str">
        <f>IF(ISBLANK(長期借入情報!D16),"",長期借入情報!D16)</f>
        <v/>
      </c>
      <c r="D16" s="210" t="str">
        <f>IF(ISBLANK(長期借入情報!E16),"",長期借入情報!E16)</f>
        <v/>
      </c>
      <c r="E16" s="213">
        <f>長期借入情報!H16</f>
        <v>0</v>
      </c>
      <c r="F16" s="216" t="str">
        <f>IF(ISBLANK(長期借入情報!K16),"",長期借入情報!K16)</f>
        <v/>
      </c>
      <c r="G16" s="219" t="str">
        <f>IF(ISBLANK(長期借入情報!L16),"",長期借入情報!L16)</f>
        <v/>
      </c>
      <c r="H16" s="231">
        <f>長期借入情報!N16</f>
        <v>0</v>
      </c>
      <c r="I16" s="213">
        <f>長期借入情報!J16</f>
        <v>0</v>
      </c>
      <c r="J16" s="65"/>
      <c r="K16" s="69"/>
      <c r="L16" s="94">
        <f t="shared" si="36"/>
        <v>0</v>
      </c>
      <c r="M16" s="94">
        <f t="shared" si="1"/>
        <v>0</v>
      </c>
      <c r="N16" s="88">
        <f t="shared" si="2"/>
        <v>0</v>
      </c>
      <c r="O16" s="69"/>
      <c r="P16" s="94">
        <f t="shared" si="37"/>
        <v>0</v>
      </c>
      <c r="Q16" s="94">
        <f t="shared" si="38"/>
        <v>0</v>
      </c>
      <c r="R16" s="88">
        <f t="shared" si="4"/>
        <v>0</v>
      </c>
      <c r="S16" s="69"/>
      <c r="T16" s="94">
        <f t="shared" si="39"/>
        <v>0</v>
      </c>
      <c r="U16" s="94">
        <f t="shared" si="40"/>
        <v>0</v>
      </c>
      <c r="V16" s="88">
        <f t="shared" si="6"/>
        <v>0</v>
      </c>
      <c r="W16" s="69"/>
      <c r="X16" s="94">
        <f t="shared" si="41"/>
        <v>0</v>
      </c>
      <c r="Y16" s="94">
        <f t="shared" si="42"/>
        <v>0</v>
      </c>
      <c r="Z16" s="88">
        <f t="shared" si="8"/>
        <v>0</v>
      </c>
      <c r="AA16" s="69"/>
      <c r="AB16" s="94">
        <f t="shared" si="43"/>
        <v>0</v>
      </c>
      <c r="AC16" s="94">
        <f t="shared" si="44"/>
        <v>0</v>
      </c>
      <c r="AD16" s="88">
        <f t="shared" si="10"/>
        <v>0</v>
      </c>
      <c r="AE16" s="69"/>
      <c r="AF16" s="94">
        <f t="shared" si="45"/>
        <v>0</v>
      </c>
      <c r="AG16" s="94">
        <f t="shared" si="46"/>
        <v>0</v>
      </c>
      <c r="AH16" s="88">
        <f t="shared" si="12"/>
        <v>0</v>
      </c>
      <c r="AI16" s="69"/>
      <c r="AJ16" s="94">
        <f t="shared" si="47"/>
        <v>0</v>
      </c>
      <c r="AK16" s="94">
        <f t="shared" si="48"/>
        <v>0</v>
      </c>
      <c r="AL16" s="88">
        <f t="shared" si="14"/>
        <v>0</v>
      </c>
      <c r="AM16" s="69"/>
      <c r="AN16" s="94">
        <f t="shared" si="49"/>
        <v>0</v>
      </c>
      <c r="AO16" s="94">
        <f t="shared" si="50"/>
        <v>0</v>
      </c>
      <c r="AP16" s="88">
        <f t="shared" si="16"/>
        <v>0</v>
      </c>
      <c r="AQ16" s="69"/>
      <c r="AR16" s="94">
        <f t="shared" si="51"/>
        <v>0</v>
      </c>
      <c r="AS16" s="94">
        <f t="shared" si="52"/>
        <v>0</v>
      </c>
      <c r="AT16" s="88">
        <f t="shared" si="18"/>
        <v>0</v>
      </c>
      <c r="AU16" s="69"/>
      <c r="AV16" s="94">
        <f t="shared" si="53"/>
        <v>0</v>
      </c>
      <c r="AW16" s="94">
        <f t="shared" si="54"/>
        <v>0</v>
      </c>
      <c r="AX16" s="88">
        <f t="shared" si="20"/>
        <v>0</v>
      </c>
      <c r="AY16" s="69"/>
      <c r="AZ16" s="94">
        <f t="shared" si="55"/>
        <v>0</v>
      </c>
      <c r="BA16" s="94">
        <f t="shared" si="56"/>
        <v>0</v>
      </c>
      <c r="BB16" s="88">
        <f t="shared" si="22"/>
        <v>0</v>
      </c>
      <c r="BC16" s="69"/>
      <c r="BD16" s="94">
        <f t="shared" si="57"/>
        <v>0</v>
      </c>
      <c r="BE16" s="94">
        <f t="shared" si="58"/>
        <v>0</v>
      </c>
      <c r="BF16" s="88">
        <f t="shared" si="24"/>
        <v>0</v>
      </c>
    </row>
    <row r="17" spans="1:58" ht="19.5" customHeight="1" x14ac:dyDescent="0.15">
      <c r="A17" s="223">
        <v>13</v>
      </c>
      <c r="B17" s="210" t="str">
        <f>IF(ISBLANK(長期借入情報!C17),"",長期借入情報!C17)</f>
        <v/>
      </c>
      <c r="C17" s="210" t="str">
        <f>IF(ISBLANK(長期借入情報!D17),"",長期借入情報!D17)</f>
        <v/>
      </c>
      <c r="D17" s="210" t="str">
        <f>IF(ISBLANK(長期借入情報!E17),"",長期借入情報!E17)</f>
        <v/>
      </c>
      <c r="E17" s="213">
        <f>長期借入情報!H17</f>
        <v>0</v>
      </c>
      <c r="F17" s="216" t="str">
        <f>IF(ISBLANK(長期借入情報!K17),"",長期借入情報!K17)</f>
        <v/>
      </c>
      <c r="G17" s="219" t="str">
        <f>IF(ISBLANK(長期借入情報!L17),"",長期借入情報!L17)</f>
        <v/>
      </c>
      <c r="H17" s="231">
        <f>長期借入情報!N17</f>
        <v>0</v>
      </c>
      <c r="I17" s="213">
        <f>長期借入情報!J17</f>
        <v>0</v>
      </c>
      <c r="J17" s="65"/>
      <c r="K17" s="69"/>
      <c r="L17" s="94">
        <f t="shared" si="36"/>
        <v>0</v>
      </c>
      <c r="M17" s="94">
        <f t="shared" si="1"/>
        <v>0</v>
      </c>
      <c r="N17" s="88">
        <f t="shared" si="2"/>
        <v>0</v>
      </c>
      <c r="O17" s="69"/>
      <c r="P17" s="94">
        <f t="shared" si="37"/>
        <v>0</v>
      </c>
      <c r="Q17" s="94">
        <f t="shared" si="38"/>
        <v>0</v>
      </c>
      <c r="R17" s="88">
        <f t="shared" si="4"/>
        <v>0</v>
      </c>
      <c r="S17" s="69"/>
      <c r="T17" s="94">
        <f t="shared" si="39"/>
        <v>0</v>
      </c>
      <c r="U17" s="94">
        <f t="shared" si="40"/>
        <v>0</v>
      </c>
      <c r="V17" s="88">
        <f t="shared" si="6"/>
        <v>0</v>
      </c>
      <c r="W17" s="69"/>
      <c r="X17" s="94">
        <f t="shared" si="41"/>
        <v>0</v>
      </c>
      <c r="Y17" s="94">
        <f t="shared" si="42"/>
        <v>0</v>
      </c>
      <c r="Z17" s="88">
        <f t="shared" si="8"/>
        <v>0</v>
      </c>
      <c r="AA17" s="69"/>
      <c r="AB17" s="94">
        <f t="shared" si="43"/>
        <v>0</v>
      </c>
      <c r="AC17" s="94">
        <f t="shared" si="44"/>
        <v>0</v>
      </c>
      <c r="AD17" s="88">
        <f t="shared" si="10"/>
        <v>0</v>
      </c>
      <c r="AE17" s="69"/>
      <c r="AF17" s="94">
        <f t="shared" si="45"/>
        <v>0</v>
      </c>
      <c r="AG17" s="94">
        <f t="shared" si="46"/>
        <v>0</v>
      </c>
      <c r="AH17" s="88">
        <f t="shared" si="12"/>
        <v>0</v>
      </c>
      <c r="AI17" s="69"/>
      <c r="AJ17" s="94">
        <f t="shared" si="47"/>
        <v>0</v>
      </c>
      <c r="AK17" s="94">
        <f t="shared" si="48"/>
        <v>0</v>
      </c>
      <c r="AL17" s="88">
        <f t="shared" si="14"/>
        <v>0</v>
      </c>
      <c r="AM17" s="69"/>
      <c r="AN17" s="94">
        <f t="shared" si="49"/>
        <v>0</v>
      </c>
      <c r="AO17" s="94">
        <f t="shared" si="50"/>
        <v>0</v>
      </c>
      <c r="AP17" s="88">
        <f t="shared" si="16"/>
        <v>0</v>
      </c>
      <c r="AQ17" s="69"/>
      <c r="AR17" s="94">
        <f t="shared" si="51"/>
        <v>0</v>
      </c>
      <c r="AS17" s="94">
        <f t="shared" si="52"/>
        <v>0</v>
      </c>
      <c r="AT17" s="88">
        <f t="shared" si="18"/>
        <v>0</v>
      </c>
      <c r="AU17" s="69"/>
      <c r="AV17" s="94">
        <f t="shared" si="53"/>
        <v>0</v>
      </c>
      <c r="AW17" s="94">
        <f t="shared" si="54"/>
        <v>0</v>
      </c>
      <c r="AX17" s="88">
        <f t="shared" si="20"/>
        <v>0</v>
      </c>
      <c r="AY17" s="69"/>
      <c r="AZ17" s="94">
        <f t="shared" si="55"/>
        <v>0</v>
      </c>
      <c r="BA17" s="94">
        <f t="shared" si="56"/>
        <v>0</v>
      </c>
      <c r="BB17" s="88">
        <f t="shared" si="22"/>
        <v>0</v>
      </c>
      <c r="BC17" s="69"/>
      <c r="BD17" s="94">
        <f t="shared" si="57"/>
        <v>0</v>
      </c>
      <c r="BE17" s="94">
        <f t="shared" si="58"/>
        <v>0</v>
      </c>
      <c r="BF17" s="88">
        <f t="shared" si="24"/>
        <v>0</v>
      </c>
    </row>
    <row r="18" spans="1:58" ht="19.5" customHeight="1" x14ac:dyDescent="0.15">
      <c r="A18" s="223">
        <v>14</v>
      </c>
      <c r="B18" s="210" t="str">
        <f>IF(ISBLANK(長期借入情報!C18),"",長期借入情報!C18)</f>
        <v/>
      </c>
      <c r="C18" s="210" t="str">
        <f>IF(ISBLANK(長期借入情報!D18),"",長期借入情報!D18)</f>
        <v/>
      </c>
      <c r="D18" s="210" t="str">
        <f>IF(ISBLANK(長期借入情報!E18),"",長期借入情報!E18)</f>
        <v/>
      </c>
      <c r="E18" s="213">
        <f>長期借入情報!H18</f>
        <v>0</v>
      </c>
      <c r="F18" s="216" t="str">
        <f>IF(ISBLANK(長期借入情報!K18),"",長期借入情報!K18)</f>
        <v/>
      </c>
      <c r="G18" s="219" t="str">
        <f>IF(ISBLANK(長期借入情報!L18),"",長期借入情報!L18)</f>
        <v/>
      </c>
      <c r="H18" s="231">
        <f>長期借入情報!N18</f>
        <v>0</v>
      </c>
      <c r="I18" s="213">
        <f>長期借入情報!J18</f>
        <v>0</v>
      </c>
      <c r="J18" s="65"/>
      <c r="K18" s="69"/>
      <c r="L18" s="94">
        <f t="shared" si="36"/>
        <v>0</v>
      </c>
      <c r="M18" s="94">
        <f t="shared" si="1"/>
        <v>0</v>
      </c>
      <c r="N18" s="88">
        <f t="shared" si="2"/>
        <v>0</v>
      </c>
      <c r="O18" s="69"/>
      <c r="P18" s="94">
        <f t="shared" si="37"/>
        <v>0</v>
      </c>
      <c r="Q18" s="94">
        <f t="shared" si="38"/>
        <v>0</v>
      </c>
      <c r="R18" s="88">
        <f t="shared" si="4"/>
        <v>0</v>
      </c>
      <c r="S18" s="69"/>
      <c r="T18" s="94">
        <f t="shared" si="39"/>
        <v>0</v>
      </c>
      <c r="U18" s="94">
        <f t="shared" si="40"/>
        <v>0</v>
      </c>
      <c r="V18" s="88">
        <f t="shared" si="6"/>
        <v>0</v>
      </c>
      <c r="W18" s="69"/>
      <c r="X18" s="94">
        <f t="shared" si="41"/>
        <v>0</v>
      </c>
      <c r="Y18" s="94">
        <f t="shared" si="42"/>
        <v>0</v>
      </c>
      <c r="Z18" s="88">
        <f t="shared" si="8"/>
        <v>0</v>
      </c>
      <c r="AA18" s="69"/>
      <c r="AB18" s="94">
        <f t="shared" si="43"/>
        <v>0</v>
      </c>
      <c r="AC18" s="94">
        <f t="shared" si="44"/>
        <v>0</v>
      </c>
      <c r="AD18" s="88">
        <f t="shared" si="10"/>
        <v>0</v>
      </c>
      <c r="AE18" s="69"/>
      <c r="AF18" s="94">
        <f t="shared" si="45"/>
        <v>0</v>
      </c>
      <c r="AG18" s="94">
        <f t="shared" si="46"/>
        <v>0</v>
      </c>
      <c r="AH18" s="88">
        <f t="shared" si="12"/>
        <v>0</v>
      </c>
      <c r="AI18" s="69"/>
      <c r="AJ18" s="94">
        <f t="shared" si="47"/>
        <v>0</v>
      </c>
      <c r="AK18" s="94">
        <f t="shared" si="48"/>
        <v>0</v>
      </c>
      <c r="AL18" s="88">
        <f t="shared" si="14"/>
        <v>0</v>
      </c>
      <c r="AM18" s="69"/>
      <c r="AN18" s="94">
        <f t="shared" si="49"/>
        <v>0</v>
      </c>
      <c r="AO18" s="94">
        <f t="shared" si="50"/>
        <v>0</v>
      </c>
      <c r="AP18" s="88">
        <f t="shared" si="16"/>
        <v>0</v>
      </c>
      <c r="AQ18" s="69"/>
      <c r="AR18" s="94">
        <f t="shared" si="51"/>
        <v>0</v>
      </c>
      <c r="AS18" s="94">
        <f t="shared" si="52"/>
        <v>0</v>
      </c>
      <c r="AT18" s="88">
        <f t="shared" si="18"/>
        <v>0</v>
      </c>
      <c r="AU18" s="69"/>
      <c r="AV18" s="94">
        <f t="shared" si="53"/>
        <v>0</v>
      </c>
      <c r="AW18" s="94">
        <f t="shared" si="54"/>
        <v>0</v>
      </c>
      <c r="AX18" s="88">
        <f t="shared" si="20"/>
        <v>0</v>
      </c>
      <c r="AY18" s="69"/>
      <c r="AZ18" s="94">
        <f t="shared" si="55"/>
        <v>0</v>
      </c>
      <c r="BA18" s="94">
        <f t="shared" si="56"/>
        <v>0</v>
      </c>
      <c r="BB18" s="88">
        <f t="shared" si="22"/>
        <v>0</v>
      </c>
      <c r="BC18" s="69"/>
      <c r="BD18" s="94">
        <f t="shared" si="57"/>
        <v>0</v>
      </c>
      <c r="BE18" s="94">
        <f t="shared" si="58"/>
        <v>0</v>
      </c>
      <c r="BF18" s="88">
        <f t="shared" si="24"/>
        <v>0</v>
      </c>
    </row>
    <row r="19" spans="1:58" ht="19.5" customHeight="1" x14ac:dyDescent="0.15">
      <c r="A19" s="223">
        <v>15</v>
      </c>
      <c r="B19" s="210" t="str">
        <f>IF(ISBLANK(長期借入情報!C19),"",長期借入情報!C19)</f>
        <v/>
      </c>
      <c r="C19" s="210" t="str">
        <f>IF(ISBLANK(長期借入情報!D19),"",長期借入情報!D19)</f>
        <v/>
      </c>
      <c r="D19" s="210" t="str">
        <f>IF(ISBLANK(長期借入情報!E19),"",長期借入情報!E19)</f>
        <v/>
      </c>
      <c r="E19" s="213">
        <f>長期借入情報!H19</f>
        <v>0</v>
      </c>
      <c r="F19" s="216" t="str">
        <f>IF(ISBLANK(長期借入情報!K19),"",長期借入情報!K19)</f>
        <v/>
      </c>
      <c r="G19" s="219" t="str">
        <f>IF(ISBLANK(長期借入情報!L19),"",長期借入情報!L19)</f>
        <v/>
      </c>
      <c r="H19" s="231">
        <f>長期借入情報!N19</f>
        <v>0</v>
      </c>
      <c r="I19" s="213">
        <f>長期借入情報!J19</f>
        <v>0</v>
      </c>
      <c r="J19" s="65"/>
      <c r="K19" s="69"/>
      <c r="L19" s="94">
        <f t="shared" si="36"/>
        <v>0</v>
      </c>
      <c r="M19" s="94">
        <f t="shared" si="1"/>
        <v>0</v>
      </c>
      <c r="N19" s="88">
        <f t="shared" si="2"/>
        <v>0</v>
      </c>
      <c r="O19" s="69"/>
      <c r="P19" s="94">
        <f t="shared" si="37"/>
        <v>0</v>
      </c>
      <c r="Q19" s="94">
        <f t="shared" si="38"/>
        <v>0</v>
      </c>
      <c r="R19" s="88">
        <f t="shared" si="4"/>
        <v>0</v>
      </c>
      <c r="S19" s="69"/>
      <c r="T19" s="94">
        <f t="shared" si="39"/>
        <v>0</v>
      </c>
      <c r="U19" s="94">
        <f t="shared" si="40"/>
        <v>0</v>
      </c>
      <c r="V19" s="88">
        <f t="shared" si="6"/>
        <v>0</v>
      </c>
      <c r="W19" s="69"/>
      <c r="X19" s="94">
        <f t="shared" si="41"/>
        <v>0</v>
      </c>
      <c r="Y19" s="94">
        <f t="shared" si="42"/>
        <v>0</v>
      </c>
      <c r="Z19" s="88">
        <f t="shared" si="8"/>
        <v>0</v>
      </c>
      <c r="AA19" s="69"/>
      <c r="AB19" s="94">
        <f t="shared" si="43"/>
        <v>0</v>
      </c>
      <c r="AC19" s="94">
        <f t="shared" si="44"/>
        <v>0</v>
      </c>
      <c r="AD19" s="88">
        <f t="shared" si="10"/>
        <v>0</v>
      </c>
      <c r="AE19" s="69"/>
      <c r="AF19" s="94">
        <f t="shared" si="45"/>
        <v>0</v>
      </c>
      <c r="AG19" s="94">
        <f t="shared" si="46"/>
        <v>0</v>
      </c>
      <c r="AH19" s="88">
        <f t="shared" si="12"/>
        <v>0</v>
      </c>
      <c r="AI19" s="69"/>
      <c r="AJ19" s="94">
        <f t="shared" si="47"/>
        <v>0</v>
      </c>
      <c r="AK19" s="94">
        <f t="shared" si="48"/>
        <v>0</v>
      </c>
      <c r="AL19" s="88">
        <f t="shared" si="14"/>
        <v>0</v>
      </c>
      <c r="AM19" s="69"/>
      <c r="AN19" s="94">
        <f t="shared" si="49"/>
        <v>0</v>
      </c>
      <c r="AO19" s="94">
        <f t="shared" si="50"/>
        <v>0</v>
      </c>
      <c r="AP19" s="88">
        <f t="shared" si="16"/>
        <v>0</v>
      </c>
      <c r="AQ19" s="69"/>
      <c r="AR19" s="94">
        <f t="shared" si="51"/>
        <v>0</v>
      </c>
      <c r="AS19" s="94">
        <f t="shared" si="52"/>
        <v>0</v>
      </c>
      <c r="AT19" s="88">
        <f t="shared" si="18"/>
        <v>0</v>
      </c>
      <c r="AU19" s="69"/>
      <c r="AV19" s="94">
        <f t="shared" si="53"/>
        <v>0</v>
      </c>
      <c r="AW19" s="94">
        <f t="shared" si="54"/>
        <v>0</v>
      </c>
      <c r="AX19" s="88">
        <f t="shared" si="20"/>
        <v>0</v>
      </c>
      <c r="AY19" s="69"/>
      <c r="AZ19" s="94">
        <f t="shared" si="55"/>
        <v>0</v>
      </c>
      <c r="BA19" s="94">
        <f t="shared" si="56"/>
        <v>0</v>
      </c>
      <c r="BB19" s="88">
        <f t="shared" si="22"/>
        <v>0</v>
      </c>
      <c r="BC19" s="69"/>
      <c r="BD19" s="94">
        <f t="shared" si="57"/>
        <v>0</v>
      </c>
      <c r="BE19" s="94">
        <f t="shared" si="58"/>
        <v>0</v>
      </c>
      <c r="BF19" s="88">
        <f t="shared" si="24"/>
        <v>0</v>
      </c>
    </row>
    <row r="20" spans="1:58" ht="19.5" customHeight="1" x14ac:dyDescent="0.15">
      <c r="A20" s="223">
        <v>16</v>
      </c>
      <c r="B20" s="210" t="str">
        <f>IF(ISBLANK(長期借入情報!C20),"",長期借入情報!C20)</f>
        <v/>
      </c>
      <c r="C20" s="210" t="str">
        <f>IF(ISBLANK(長期借入情報!D20),"",長期借入情報!D20)</f>
        <v/>
      </c>
      <c r="D20" s="210" t="str">
        <f>IF(ISBLANK(長期借入情報!E20),"",長期借入情報!E20)</f>
        <v/>
      </c>
      <c r="E20" s="213">
        <f>長期借入情報!H20</f>
        <v>0</v>
      </c>
      <c r="F20" s="216" t="str">
        <f>IF(ISBLANK(長期借入情報!K20),"",長期借入情報!K20)</f>
        <v/>
      </c>
      <c r="G20" s="219" t="str">
        <f>IF(ISBLANK(長期借入情報!L20),"",長期借入情報!L20)</f>
        <v/>
      </c>
      <c r="H20" s="231">
        <f>長期借入情報!N20</f>
        <v>0</v>
      </c>
      <c r="I20" s="213">
        <f>長期借入情報!J20</f>
        <v>0</v>
      </c>
      <c r="J20" s="65"/>
      <c r="K20" s="69"/>
      <c r="L20" s="94">
        <f t="shared" si="36"/>
        <v>0</v>
      </c>
      <c r="M20" s="94">
        <f t="shared" si="1"/>
        <v>0</v>
      </c>
      <c r="N20" s="88">
        <f t="shared" si="2"/>
        <v>0</v>
      </c>
      <c r="O20" s="69"/>
      <c r="P20" s="94">
        <f t="shared" si="37"/>
        <v>0</v>
      </c>
      <c r="Q20" s="94">
        <f t="shared" si="38"/>
        <v>0</v>
      </c>
      <c r="R20" s="88">
        <f t="shared" si="4"/>
        <v>0</v>
      </c>
      <c r="S20" s="69"/>
      <c r="T20" s="94">
        <f t="shared" si="39"/>
        <v>0</v>
      </c>
      <c r="U20" s="94">
        <f t="shared" si="40"/>
        <v>0</v>
      </c>
      <c r="V20" s="88">
        <f t="shared" si="6"/>
        <v>0</v>
      </c>
      <c r="W20" s="69"/>
      <c r="X20" s="94">
        <f t="shared" si="41"/>
        <v>0</v>
      </c>
      <c r="Y20" s="94">
        <f t="shared" si="42"/>
        <v>0</v>
      </c>
      <c r="Z20" s="88">
        <f t="shared" si="8"/>
        <v>0</v>
      </c>
      <c r="AA20" s="69"/>
      <c r="AB20" s="94">
        <f t="shared" si="43"/>
        <v>0</v>
      </c>
      <c r="AC20" s="94">
        <f t="shared" si="44"/>
        <v>0</v>
      </c>
      <c r="AD20" s="88">
        <f t="shared" si="10"/>
        <v>0</v>
      </c>
      <c r="AE20" s="69"/>
      <c r="AF20" s="94">
        <f t="shared" si="45"/>
        <v>0</v>
      </c>
      <c r="AG20" s="94">
        <f t="shared" si="46"/>
        <v>0</v>
      </c>
      <c r="AH20" s="88">
        <f t="shared" si="12"/>
        <v>0</v>
      </c>
      <c r="AI20" s="69"/>
      <c r="AJ20" s="94">
        <f t="shared" si="47"/>
        <v>0</v>
      </c>
      <c r="AK20" s="94">
        <f t="shared" si="48"/>
        <v>0</v>
      </c>
      <c r="AL20" s="88">
        <f t="shared" si="14"/>
        <v>0</v>
      </c>
      <c r="AM20" s="69"/>
      <c r="AN20" s="94">
        <f t="shared" si="49"/>
        <v>0</v>
      </c>
      <c r="AO20" s="94">
        <f t="shared" si="50"/>
        <v>0</v>
      </c>
      <c r="AP20" s="88">
        <f t="shared" si="16"/>
        <v>0</v>
      </c>
      <c r="AQ20" s="69"/>
      <c r="AR20" s="94">
        <f t="shared" si="51"/>
        <v>0</v>
      </c>
      <c r="AS20" s="94">
        <f t="shared" si="52"/>
        <v>0</v>
      </c>
      <c r="AT20" s="88">
        <f t="shared" si="18"/>
        <v>0</v>
      </c>
      <c r="AU20" s="69"/>
      <c r="AV20" s="94">
        <f t="shared" si="53"/>
        <v>0</v>
      </c>
      <c r="AW20" s="94">
        <f t="shared" si="54"/>
        <v>0</v>
      </c>
      <c r="AX20" s="88">
        <f t="shared" si="20"/>
        <v>0</v>
      </c>
      <c r="AY20" s="69"/>
      <c r="AZ20" s="94">
        <f t="shared" si="55"/>
        <v>0</v>
      </c>
      <c r="BA20" s="94">
        <f t="shared" si="56"/>
        <v>0</v>
      </c>
      <c r="BB20" s="88">
        <f t="shared" si="22"/>
        <v>0</v>
      </c>
      <c r="BC20" s="69"/>
      <c r="BD20" s="94">
        <f t="shared" si="57"/>
        <v>0</v>
      </c>
      <c r="BE20" s="94">
        <f t="shared" si="58"/>
        <v>0</v>
      </c>
      <c r="BF20" s="88">
        <f t="shared" si="24"/>
        <v>0</v>
      </c>
    </row>
    <row r="21" spans="1:58" ht="19.5" customHeight="1" x14ac:dyDescent="0.15">
      <c r="A21" s="223">
        <v>17</v>
      </c>
      <c r="B21" s="210" t="str">
        <f>IF(ISBLANK(長期借入情報!C21),"",長期借入情報!C21)</f>
        <v/>
      </c>
      <c r="C21" s="210" t="str">
        <f>IF(ISBLANK(長期借入情報!D21),"",長期借入情報!D21)</f>
        <v/>
      </c>
      <c r="D21" s="210" t="str">
        <f>IF(ISBLANK(長期借入情報!E21),"",長期借入情報!E21)</f>
        <v/>
      </c>
      <c r="E21" s="213">
        <f>長期借入情報!H21</f>
        <v>0</v>
      </c>
      <c r="F21" s="216" t="str">
        <f>IF(ISBLANK(長期借入情報!K21),"",長期借入情報!K21)</f>
        <v/>
      </c>
      <c r="G21" s="219" t="str">
        <f>IF(ISBLANK(長期借入情報!L21),"",長期借入情報!L21)</f>
        <v/>
      </c>
      <c r="H21" s="231">
        <f>長期借入情報!N21</f>
        <v>0</v>
      </c>
      <c r="I21" s="213">
        <f>長期借入情報!J21</f>
        <v>0</v>
      </c>
      <c r="J21" s="65"/>
      <c r="K21" s="69"/>
      <c r="L21" s="94">
        <f t="shared" si="36"/>
        <v>0</v>
      </c>
      <c r="M21" s="94">
        <f t="shared" si="1"/>
        <v>0</v>
      </c>
      <c r="N21" s="88">
        <f t="shared" si="2"/>
        <v>0</v>
      </c>
      <c r="O21" s="69"/>
      <c r="P21" s="94">
        <f t="shared" si="37"/>
        <v>0</v>
      </c>
      <c r="Q21" s="94">
        <f t="shared" si="38"/>
        <v>0</v>
      </c>
      <c r="R21" s="88">
        <f t="shared" si="4"/>
        <v>0</v>
      </c>
      <c r="S21" s="69"/>
      <c r="T21" s="94">
        <f t="shared" si="39"/>
        <v>0</v>
      </c>
      <c r="U21" s="94">
        <f t="shared" si="40"/>
        <v>0</v>
      </c>
      <c r="V21" s="88">
        <f t="shared" si="6"/>
        <v>0</v>
      </c>
      <c r="W21" s="69"/>
      <c r="X21" s="94">
        <f t="shared" si="41"/>
        <v>0</v>
      </c>
      <c r="Y21" s="94">
        <f t="shared" si="42"/>
        <v>0</v>
      </c>
      <c r="Z21" s="88">
        <f t="shared" si="8"/>
        <v>0</v>
      </c>
      <c r="AA21" s="69"/>
      <c r="AB21" s="94">
        <f t="shared" si="43"/>
        <v>0</v>
      </c>
      <c r="AC21" s="94">
        <f t="shared" si="44"/>
        <v>0</v>
      </c>
      <c r="AD21" s="88">
        <f t="shared" si="10"/>
        <v>0</v>
      </c>
      <c r="AE21" s="69"/>
      <c r="AF21" s="94">
        <f t="shared" si="45"/>
        <v>0</v>
      </c>
      <c r="AG21" s="94">
        <f t="shared" si="46"/>
        <v>0</v>
      </c>
      <c r="AH21" s="88">
        <f t="shared" si="12"/>
        <v>0</v>
      </c>
      <c r="AI21" s="69"/>
      <c r="AJ21" s="94">
        <f t="shared" si="47"/>
        <v>0</v>
      </c>
      <c r="AK21" s="94">
        <f t="shared" si="48"/>
        <v>0</v>
      </c>
      <c r="AL21" s="88">
        <f t="shared" si="14"/>
        <v>0</v>
      </c>
      <c r="AM21" s="69"/>
      <c r="AN21" s="94">
        <f t="shared" si="49"/>
        <v>0</v>
      </c>
      <c r="AO21" s="94">
        <f t="shared" si="50"/>
        <v>0</v>
      </c>
      <c r="AP21" s="88">
        <f t="shared" si="16"/>
        <v>0</v>
      </c>
      <c r="AQ21" s="69"/>
      <c r="AR21" s="94">
        <f t="shared" si="51"/>
        <v>0</v>
      </c>
      <c r="AS21" s="94">
        <f t="shared" si="52"/>
        <v>0</v>
      </c>
      <c r="AT21" s="88">
        <f t="shared" si="18"/>
        <v>0</v>
      </c>
      <c r="AU21" s="69"/>
      <c r="AV21" s="94">
        <f t="shared" si="53"/>
        <v>0</v>
      </c>
      <c r="AW21" s="94">
        <f t="shared" si="54"/>
        <v>0</v>
      </c>
      <c r="AX21" s="88">
        <f t="shared" si="20"/>
        <v>0</v>
      </c>
      <c r="AY21" s="69"/>
      <c r="AZ21" s="94">
        <f t="shared" si="55"/>
        <v>0</v>
      </c>
      <c r="BA21" s="94">
        <f t="shared" si="56"/>
        <v>0</v>
      </c>
      <c r="BB21" s="88">
        <f t="shared" si="22"/>
        <v>0</v>
      </c>
      <c r="BC21" s="69"/>
      <c r="BD21" s="94">
        <f t="shared" si="57"/>
        <v>0</v>
      </c>
      <c r="BE21" s="94">
        <f t="shared" si="58"/>
        <v>0</v>
      </c>
      <c r="BF21" s="88">
        <f t="shared" si="24"/>
        <v>0</v>
      </c>
    </row>
    <row r="22" spans="1:58" ht="19.5" customHeight="1" x14ac:dyDescent="0.15">
      <c r="A22" s="223">
        <v>18</v>
      </c>
      <c r="B22" s="210" t="str">
        <f>IF(ISBLANK(長期借入情報!C22),"",長期借入情報!C22)</f>
        <v/>
      </c>
      <c r="C22" s="210" t="str">
        <f>IF(ISBLANK(長期借入情報!D22),"",長期借入情報!D22)</f>
        <v/>
      </c>
      <c r="D22" s="210" t="str">
        <f>IF(ISBLANK(長期借入情報!E22),"",長期借入情報!E22)</f>
        <v/>
      </c>
      <c r="E22" s="213">
        <f>長期借入情報!H22</f>
        <v>0</v>
      </c>
      <c r="F22" s="216" t="str">
        <f>IF(ISBLANK(長期借入情報!K22),"",長期借入情報!K22)</f>
        <v/>
      </c>
      <c r="G22" s="219" t="str">
        <f>IF(ISBLANK(長期借入情報!L22),"",長期借入情報!L22)</f>
        <v/>
      </c>
      <c r="H22" s="231">
        <f>長期借入情報!N22</f>
        <v>0</v>
      </c>
      <c r="I22" s="213">
        <f>長期借入情報!J22</f>
        <v>0</v>
      </c>
      <c r="J22" s="65"/>
      <c r="K22" s="69"/>
      <c r="L22" s="94">
        <f t="shared" si="36"/>
        <v>0</v>
      </c>
      <c r="M22" s="94">
        <f t="shared" si="1"/>
        <v>0</v>
      </c>
      <c r="N22" s="88">
        <f t="shared" si="2"/>
        <v>0</v>
      </c>
      <c r="O22" s="69"/>
      <c r="P22" s="94">
        <f t="shared" si="37"/>
        <v>0</v>
      </c>
      <c r="Q22" s="94">
        <f t="shared" si="38"/>
        <v>0</v>
      </c>
      <c r="R22" s="88">
        <f t="shared" si="4"/>
        <v>0</v>
      </c>
      <c r="S22" s="69"/>
      <c r="T22" s="94">
        <f t="shared" si="39"/>
        <v>0</v>
      </c>
      <c r="U22" s="94">
        <f t="shared" si="40"/>
        <v>0</v>
      </c>
      <c r="V22" s="88">
        <f t="shared" si="6"/>
        <v>0</v>
      </c>
      <c r="W22" s="69"/>
      <c r="X22" s="94">
        <f t="shared" si="41"/>
        <v>0</v>
      </c>
      <c r="Y22" s="94">
        <f t="shared" si="42"/>
        <v>0</v>
      </c>
      <c r="Z22" s="88">
        <f t="shared" si="8"/>
        <v>0</v>
      </c>
      <c r="AA22" s="69"/>
      <c r="AB22" s="94">
        <f t="shared" si="43"/>
        <v>0</v>
      </c>
      <c r="AC22" s="94">
        <f t="shared" si="44"/>
        <v>0</v>
      </c>
      <c r="AD22" s="88">
        <f t="shared" si="10"/>
        <v>0</v>
      </c>
      <c r="AE22" s="69"/>
      <c r="AF22" s="94">
        <f t="shared" si="45"/>
        <v>0</v>
      </c>
      <c r="AG22" s="94">
        <f t="shared" si="46"/>
        <v>0</v>
      </c>
      <c r="AH22" s="88">
        <f t="shared" si="12"/>
        <v>0</v>
      </c>
      <c r="AI22" s="69"/>
      <c r="AJ22" s="94">
        <f t="shared" si="47"/>
        <v>0</v>
      </c>
      <c r="AK22" s="94">
        <f t="shared" si="48"/>
        <v>0</v>
      </c>
      <c r="AL22" s="88">
        <f t="shared" si="14"/>
        <v>0</v>
      </c>
      <c r="AM22" s="69"/>
      <c r="AN22" s="94">
        <f t="shared" si="49"/>
        <v>0</v>
      </c>
      <c r="AO22" s="94">
        <f t="shared" si="50"/>
        <v>0</v>
      </c>
      <c r="AP22" s="88">
        <f t="shared" si="16"/>
        <v>0</v>
      </c>
      <c r="AQ22" s="69"/>
      <c r="AR22" s="94">
        <f t="shared" si="51"/>
        <v>0</v>
      </c>
      <c r="AS22" s="94">
        <f t="shared" si="52"/>
        <v>0</v>
      </c>
      <c r="AT22" s="88">
        <f t="shared" si="18"/>
        <v>0</v>
      </c>
      <c r="AU22" s="69"/>
      <c r="AV22" s="94">
        <f t="shared" si="53"/>
        <v>0</v>
      </c>
      <c r="AW22" s="94">
        <f t="shared" si="54"/>
        <v>0</v>
      </c>
      <c r="AX22" s="88">
        <f t="shared" si="20"/>
        <v>0</v>
      </c>
      <c r="AY22" s="69"/>
      <c r="AZ22" s="94">
        <f t="shared" si="55"/>
        <v>0</v>
      </c>
      <c r="BA22" s="94">
        <f t="shared" si="56"/>
        <v>0</v>
      </c>
      <c r="BB22" s="88">
        <f t="shared" si="22"/>
        <v>0</v>
      </c>
      <c r="BC22" s="69"/>
      <c r="BD22" s="94">
        <f t="shared" si="57"/>
        <v>0</v>
      </c>
      <c r="BE22" s="94">
        <f t="shared" si="58"/>
        <v>0</v>
      </c>
      <c r="BF22" s="88">
        <f t="shared" si="24"/>
        <v>0</v>
      </c>
    </row>
    <row r="23" spans="1:58" ht="19.5" customHeight="1" x14ac:dyDescent="0.15">
      <c r="A23" s="223">
        <v>19</v>
      </c>
      <c r="B23" s="210" t="str">
        <f>IF(ISBLANK(長期借入情報!C23),"",長期借入情報!C23)</f>
        <v/>
      </c>
      <c r="C23" s="210" t="str">
        <f>IF(ISBLANK(長期借入情報!D23),"",長期借入情報!D23)</f>
        <v/>
      </c>
      <c r="D23" s="210" t="str">
        <f>IF(ISBLANK(長期借入情報!E23),"",長期借入情報!E23)</f>
        <v/>
      </c>
      <c r="E23" s="213">
        <f>長期借入情報!H23</f>
        <v>0</v>
      </c>
      <c r="F23" s="216" t="str">
        <f>IF(ISBLANK(長期借入情報!K23),"",長期借入情報!K23)</f>
        <v/>
      </c>
      <c r="G23" s="219" t="str">
        <f>IF(ISBLANK(長期借入情報!L23),"",長期借入情報!L23)</f>
        <v/>
      </c>
      <c r="H23" s="231">
        <f>長期借入情報!N23</f>
        <v>0</v>
      </c>
      <c r="I23" s="213">
        <f>長期借入情報!J23</f>
        <v>0</v>
      </c>
      <c r="J23" s="65"/>
      <c r="K23" s="69"/>
      <c r="L23" s="94">
        <f t="shared" si="36"/>
        <v>0</v>
      </c>
      <c r="M23" s="94">
        <f t="shared" si="1"/>
        <v>0</v>
      </c>
      <c r="N23" s="88">
        <f t="shared" si="2"/>
        <v>0</v>
      </c>
      <c r="O23" s="69"/>
      <c r="P23" s="94">
        <f t="shared" si="37"/>
        <v>0</v>
      </c>
      <c r="Q23" s="94">
        <f t="shared" si="38"/>
        <v>0</v>
      </c>
      <c r="R23" s="88">
        <f t="shared" si="4"/>
        <v>0</v>
      </c>
      <c r="S23" s="69"/>
      <c r="T23" s="94">
        <f t="shared" si="39"/>
        <v>0</v>
      </c>
      <c r="U23" s="94">
        <f t="shared" si="40"/>
        <v>0</v>
      </c>
      <c r="V23" s="88">
        <f t="shared" si="6"/>
        <v>0</v>
      </c>
      <c r="W23" s="69"/>
      <c r="X23" s="94">
        <f t="shared" si="41"/>
        <v>0</v>
      </c>
      <c r="Y23" s="94">
        <f t="shared" si="42"/>
        <v>0</v>
      </c>
      <c r="Z23" s="88">
        <f t="shared" si="8"/>
        <v>0</v>
      </c>
      <c r="AA23" s="69"/>
      <c r="AB23" s="94">
        <f t="shared" si="43"/>
        <v>0</v>
      </c>
      <c r="AC23" s="94">
        <f t="shared" si="44"/>
        <v>0</v>
      </c>
      <c r="AD23" s="88">
        <f t="shared" si="10"/>
        <v>0</v>
      </c>
      <c r="AE23" s="69"/>
      <c r="AF23" s="94">
        <f t="shared" si="45"/>
        <v>0</v>
      </c>
      <c r="AG23" s="94">
        <f t="shared" si="46"/>
        <v>0</v>
      </c>
      <c r="AH23" s="88">
        <f t="shared" si="12"/>
        <v>0</v>
      </c>
      <c r="AI23" s="69"/>
      <c r="AJ23" s="94">
        <f t="shared" si="47"/>
        <v>0</v>
      </c>
      <c r="AK23" s="94">
        <f t="shared" si="48"/>
        <v>0</v>
      </c>
      <c r="AL23" s="88">
        <f t="shared" si="14"/>
        <v>0</v>
      </c>
      <c r="AM23" s="69"/>
      <c r="AN23" s="94">
        <f t="shared" si="49"/>
        <v>0</v>
      </c>
      <c r="AO23" s="94">
        <f t="shared" si="50"/>
        <v>0</v>
      </c>
      <c r="AP23" s="88">
        <f t="shared" si="16"/>
        <v>0</v>
      </c>
      <c r="AQ23" s="69"/>
      <c r="AR23" s="94">
        <f t="shared" si="51"/>
        <v>0</v>
      </c>
      <c r="AS23" s="94">
        <f t="shared" si="52"/>
        <v>0</v>
      </c>
      <c r="AT23" s="88">
        <f t="shared" si="18"/>
        <v>0</v>
      </c>
      <c r="AU23" s="69"/>
      <c r="AV23" s="94">
        <f t="shared" si="53"/>
        <v>0</v>
      </c>
      <c r="AW23" s="94">
        <f t="shared" si="54"/>
        <v>0</v>
      </c>
      <c r="AX23" s="88">
        <f t="shared" si="20"/>
        <v>0</v>
      </c>
      <c r="AY23" s="69"/>
      <c r="AZ23" s="94">
        <f t="shared" si="55"/>
        <v>0</v>
      </c>
      <c r="BA23" s="94">
        <f t="shared" si="56"/>
        <v>0</v>
      </c>
      <c r="BB23" s="88">
        <f t="shared" si="22"/>
        <v>0</v>
      </c>
      <c r="BC23" s="69"/>
      <c r="BD23" s="94">
        <f t="shared" si="57"/>
        <v>0</v>
      </c>
      <c r="BE23" s="94">
        <f t="shared" si="58"/>
        <v>0</v>
      </c>
      <c r="BF23" s="88">
        <f t="shared" si="24"/>
        <v>0</v>
      </c>
    </row>
    <row r="24" spans="1:58" ht="19.5" customHeight="1" x14ac:dyDescent="0.15">
      <c r="A24" s="224">
        <v>20</v>
      </c>
      <c r="B24" s="211" t="str">
        <f>IF(ISBLANK(長期借入情報!C24),"",長期借入情報!C24)</f>
        <v/>
      </c>
      <c r="C24" s="211" t="str">
        <f>IF(ISBLANK(長期借入情報!D24),"",長期借入情報!D24)</f>
        <v/>
      </c>
      <c r="D24" s="211" t="str">
        <f>IF(ISBLANK(長期借入情報!E24),"",長期借入情報!E24)</f>
        <v/>
      </c>
      <c r="E24" s="214">
        <f>長期借入情報!H24</f>
        <v>0</v>
      </c>
      <c r="F24" s="217" t="str">
        <f>IF(ISBLANK(長期借入情報!K24),"",長期借入情報!K24)</f>
        <v/>
      </c>
      <c r="G24" s="220" t="str">
        <f>IF(ISBLANK(長期借入情報!L24),"",長期借入情報!L24)</f>
        <v/>
      </c>
      <c r="H24" s="232">
        <f>長期借入情報!N24</f>
        <v>0</v>
      </c>
      <c r="I24" s="215">
        <f>長期借入情報!J24</f>
        <v>0</v>
      </c>
      <c r="J24" s="66"/>
      <c r="K24" s="70"/>
      <c r="L24" s="90">
        <f t="shared" si="36"/>
        <v>0</v>
      </c>
      <c r="M24" s="90">
        <f t="shared" si="1"/>
        <v>0</v>
      </c>
      <c r="N24" s="89">
        <f t="shared" si="2"/>
        <v>0</v>
      </c>
      <c r="O24" s="70"/>
      <c r="P24" s="90">
        <f t="shared" si="37"/>
        <v>0</v>
      </c>
      <c r="Q24" s="90">
        <f t="shared" si="38"/>
        <v>0</v>
      </c>
      <c r="R24" s="89">
        <f t="shared" si="4"/>
        <v>0</v>
      </c>
      <c r="S24" s="70"/>
      <c r="T24" s="90">
        <f t="shared" si="39"/>
        <v>0</v>
      </c>
      <c r="U24" s="90">
        <f t="shared" si="40"/>
        <v>0</v>
      </c>
      <c r="V24" s="89">
        <f t="shared" si="6"/>
        <v>0</v>
      </c>
      <c r="W24" s="70"/>
      <c r="X24" s="90">
        <f t="shared" si="41"/>
        <v>0</v>
      </c>
      <c r="Y24" s="90">
        <f t="shared" si="42"/>
        <v>0</v>
      </c>
      <c r="Z24" s="89">
        <f t="shared" si="8"/>
        <v>0</v>
      </c>
      <c r="AA24" s="70"/>
      <c r="AB24" s="90">
        <f t="shared" si="43"/>
        <v>0</v>
      </c>
      <c r="AC24" s="90">
        <f t="shared" si="44"/>
        <v>0</v>
      </c>
      <c r="AD24" s="89">
        <f t="shared" si="10"/>
        <v>0</v>
      </c>
      <c r="AE24" s="70"/>
      <c r="AF24" s="90">
        <f t="shared" si="45"/>
        <v>0</v>
      </c>
      <c r="AG24" s="90">
        <f t="shared" si="46"/>
        <v>0</v>
      </c>
      <c r="AH24" s="89">
        <f t="shared" si="12"/>
        <v>0</v>
      </c>
      <c r="AI24" s="70"/>
      <c r="AJ24" s="90">
        <f t="shared" si="47"/>
        <v>0</v>
      </c>
      <c r="AK24" s="90">
        <f t="shared" si="48"/>
        <v>0</v>
      </c>
      <c r="AL24" s="89">
        <f t="shared" si="14"/>
        <v>0</v>
      </c>
      <c r="AM24" s="70"/>
      <c r="AN24" s="90">
        <f t="shared" si="49"/>
        <v>0</v>
      </c>
      <c r="AO24" s="90">
        <f t="shared" si="50"/>
        <v>0</v>
      </c>
      <c r="AP24" s="89">
        <f t="shared" si="16"/>
        <v>0</v>
      </c>
      <c r="AQ24" s="70"/>
      <c r="AR24" s="90">
        <f t="shared" si="51"/>
        <v>0</v>
      </c>
      <c r="AS24" s="90">
        <f t="shared" si="52"/>
        <v>0</v>
      </c>
      <c r="AT24" s="89">
        <f t="shared" si="18"/>
        <v>0</v>
      </c>
      <c r="AU24" s="70"/>
      <c r="AV24" s="90">
        <f t="shared" si="53"/>
        <v>0</v>
      </c>
      <c r="AW24" s="90">
        <f t="shared" si="54"/>
        <v>0</v>
      </c>
      <c r="AX24" s="89">
        <f t="shared" si="20"/>
        <v>0</v>
      </c>
      <c r="AY24" s="70"/>
      <c r="AZ24" s="90">
        <f t="shared" si="55"/>
        <v>0</v>
      </c>
      <c r="BA24" s="90">
        <f t="shared" si="56"/>
        <v>0</v>
      </c>
      <c r="BB24" s="89">
        <f t="shared" si="22"/>
        <v>0</v>
      </c>
      <c r="BC24" s="70"/>
      <c r="BD24" s="90">
        <f t="shared" si="57"/>
        <v>0</v>
      </c>
      <c r="BE24" s="90">
        <f t="shared" si="58"/>
        <v>0</v>
      </c>
      <c r="BF24" s="89">
        <f t="shared" si="24"/>
        <v>0</v>
      </c>
    </row>
    <row r="25" spans="1:58" ht="24" customHeight="1" x14ac:dyDescent="0.15">
      <c r="A25" s="332" t="s">
        <v>19</v>
      </c>
      <c r="B25" s="333"/>
      <c r="C25" s="334"/>
      <c r="D25" s="233"/>
      <c r="E25" s="67">
        <f>SUM(E5:E24)</f>
        <v>0</v>
      </c>
      <c r="F25" s="71"/>
      <c r="G25" s="77"/>
      <c r="H25" s="81"/>
      <c r="I25" s="67">
        <f>SUM(I5:I24)</f>
        <v>0</v>
      </c>
      <c r="J25" s="67">
        <f>SUM(J5:J24)</f>
        <v>0</v>
      </c>
      <c r="K25" s="71">
        <f t="shared" ref="K25:BF25" si="59">SUM(K5:K24)</f>
        <v>0</v>
      </c>
      <c r="L25" s="72">
        <f t="shared" si="59"/>
        <v>0</v>
      </c>
      <c r="M25" s="73">
        <f t="shared" si="59"/>
        <v>0</v>
      </c>
      <c r="N25" s="77">
        <f t="shared" si="59"/>
        <v>0</v>
      </c>
      <c r="O25" s="71">
        <f t="shared" si="59"/>
        <v>0</v>
      </c>
      <c r="P25" s="72">
        <f t="shared" si="59"/>
        <v>0</v>
      </c>
      <c r="Q25" s="73">
        <f t="shared" si="59"/>
        <v>0</v>
      </c>
      <c r="R25" s="77">
        <f t="shared" si="59"/>
        <v>0</v>
      </c>
      <c r="S25" s="71">
        <f t="shared" si="59"/>
        <v>0</v>
      </c>
      <c r="T25" s="72">
        <f t="shared" si="59"/>
        <v>0</v>
      </c>
      <c r="U25" s="73">
        <f t="shared" si="59"/>
        <v>0</v>
      </c>
      <c r="V25" s="77">
        <f t="shared" si="59"/>
        <v>0</v>
      </c>
      <c r="W25" s="71">
        <f t="shared" si="59"/>
        <v>0</v>
      </c>
      <c r="X25" s="72">
        <f t="shared" si="59"/>
        <v>0</v>
      </c>
      <c r="Y25" s="73">
        <f t="shared" si="59"/>
        <v>0</v>
      </c>
      <c r="Z25" s="77">
        <f t="shared" si="59"/>
        <v>0</v>
      </c>
      <c r="AA25" s="71">
        <f t="shared" si="59"/>
        <v>0</v>
      </c>
      <c r="AB25" s="72">
        <f t="shared" si="59"/>
        <v>0</v>
      </c>
      <c r="AC25" s="73">
        <f t="shared" si="59"/>
        <v>0</v>
      </c>
      <c r="AD25" s="77">
        <f t="shared" si="59"/>
        <v>0</v>
      </c>
      <c r="AE25" s="71">
        <f t="shared" si="59"/>
        <v>0</v>
      </c>
      <c r="AF25" s="72">
        <f t="shared" si="59"/>
        <v>0</v>
      </c>
      <c r="AG25" s="73">
        <f t="shared" si="59"/>
        <v>0</v>
      </c>
      <c r="AH25" s="77">
        <f t="shared" si="59"/>
        <v>0</v>
      </c>
      <c r="AI25" s="71">
        <f t="shared" si="59"/>
        <v>0</v>
      </c>
      <c r="AJ25" s="72">
        <f t="shared" si="59"/>
        <v>0</v>
      </c>
      <c r="AK25" s="73">
        <f t="shared" si="59"/>
        <v>0</v>
      </c>
      <c r="AL25" s="77">
        <f t="shared" si="59"/>
        <v>0</v>
      </c>
      <c r="AM25" s="71">
        <f t="shared" si="59"/>
        <v>0</v>
      </c>
      <c r="AN25" s="72">
        <f t="shared" si="59"/>
        <v>0</v>
      </c>
      <c r="AO25" s="73">
        <f t="shared" si="59"/>
        <v>0</v>
      </c>
      <c r="AP25" s="77">
        <f t="shared" si="59"/>
        <v>0</v>
      </c>
      <c r="AQ25" s="71">
        <f t="shared" si="59"/>
        <v>0</v>
      </c>
      <c r="AR25" s="72">
        <f t="shared" si="59"/>
        <v>0</v>
      </c>
      <c r="AS25" s="73">
        <f t="shared" si="59"/>
        <v>0</v>
      </c>
      <c r="AT25" s="77">
        <f t="shared" si="59"/>
        <v>0</v>
      </c>
      <c r="AU25" s="71">
        <f t="shared" si="59"/>
        <v>0</v>
      </c>
      <c r="AV25" s="72">
        <f t="shared" si="59"/>
        <v>0</v>
      </c>
      <c r="AW25" s="73">
        <f t="shared" si="59"/>
        <v>0</v>
      </c>
      <c r="AX25" s="77">
        <f t="shared" si="59"/>
        <v>0</v>
      </c>
      <c r="AY25" s="71">
        <f t="shared" si="59"/>
        <v>0</v>
      </c>
      <c r="AZ25" s="72">
        <f t="shared" si="59"/>
        <v>0</v>
      </c>
      <c r="BA25" s="73">
        <f t="shared" si="59"/>
        <v>0</v>
      </c>
      <c r="BB25" s="77">
        <f t="shared" si="59"/>
        <v>0</v>
      </c>
      <c r="BC25" s="71">
        <f t="shared" si="59"/>
        <v>0</v>
      </c>
      <c r="BD25" s="72">
        <f t="shared" si="59"/>
        <v>0</v>
      </c>
      <c r="BE25" s="73">
        <f t="shared" si="59"/>
        <v>0</v>
      </c>
      <c r="BF25" s="77">
        <f t="shared" si="59"/>
        <v>0</v>
      </c>
    </row>
  </sheetData>
  <mergeCells count="21">
    <mergeCell ref="A25:C25"/>
    <mergeCell ref="I3:I4"/>
    <mergeCell ref="E3:E4"/>
    <mergeCell ref="F3:G3"/>
    <mergeCell ref="D3:D4"/>
    <mergeCell ref="A3:A4"/>
    <mergeCell ref="C3:C4"/>
    <mergeCell ref="H3:H4"/>
    <mergeCell ref="K3:N3"/>
    <mergeCell ref="O3:R3"/>
    <mergeCell ref="B3:B4"/>
    <mergeCell ref="AU3:AX3"/>
    <mergeCell ref="AY3:BB3"/>
    <mergeCell ref="S3:V3"/>
    <mergeCell ref="BC3:BF3"/>
    <mergeCell ref="AM3:AP3"/>
    <mergeCell ref="AQ3:AT3"/>
    <mergeCell ref="W3:Z3"/>
    <mergeCell ref="AA3:AD3"/>
    <mergeCell ref="AE3:AH3"/>
    <mergeCell ref="AI3:AL3"/>
  </mergeCells>
  <phoneticPr fontId="1"/>
  <pageMargins left="0.39370078740157483" right="0.39370078740157483" top="0.39370078740157483" bottom="0.39370078740157483" header="0.31496062992125984" footer="0.31496062992125984"/>
  <pageSetup paperSize="8" scale="43" fitToHeight="0" orientation="landscape" horizontalDpi="0" verticalDpi="0" r:id="rId1"/>
  <headerFooter>
    <oddFooter>&amp;R&amp;P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BF26"/>
  <sheetViews>
    <sheetView zoomScaleNormal="100" workbookViewId="0">
      <selection activeCell="H1" sqref="H1"/>
    </sheetView>
  </sheetViews>
  <sheetFormatPr defaultRowHeight="12" x14ac:dyDescent="0.15"/>
  <cols>
    <col min="1" max="1" width="4" style="6" customWidth="1"/>
    <col min="2" max="2" width="18.25" style="6" customWidth="1"/>
    <col min="3" max="4" width="7.125" style="7" customWidth="1"/>
    <col min="5" max="5" width="10" style="7" customWidth="1"/>
    <col min="6" max="7" width="8.25" style="6" customWidth="1"/>
    <col min="8" max="8" width="6.625" style="6" customWidth="1"/>
    <col min="9" max="9" width="9" style="6" customWidth="1"/>
    <col min="10" max="10" width="9.5" style="6" customWidth="1"/>
    <col min="11" max="58" width="9.625" style="6" customWidth="1"/>
    <col min="59" max="16384" width="9" style="6"/>
  </cols>
  <sheetData>
    <row r="1" spans="1:58" ht="17.25" x14ac:dyDescent="0.15">
      <c r="A1" s="5" t="s">
        <v>108</v>
      </c>
    </row>
    <row r="2" spans="1:58" ht="15.75" customHeight="1" x14ac:dyDescent="0.15">
      <c r="A2" s="8"/>
      <c r="B2" s="8"/>
      <c r="K2" s="225" t="s">
        <v>128</v>
      </c>
      <c r="BF2" s="10" t="s">
        <v>13</v>
      </c>
    </row>
    <row r="3" spans="1:58" ht="18" customHeight="1" x14ac:dyDescent="0.15">
      <c r="A3" s="347" t="s">
        <v>49</v>
      </c>
      <c r="B3" s="349" t="s">
        <v>109</v>
      </c>
      <c r="C3" s="341" t="s">
        <v>40</v>
      </c>
      <c r="D3" s="341" t="s">
        <v>7</v>
      </c>
      <c r="E3" s="337" t="s">
        <v>1</v>
      </c>
      <c r="F3" s="339" t="s">
        <v>2</v>
      </c>
      <c r="G3" s="340"/>
      <c r="H3" s="345" t="s">
        <v>5</v>
      </c>
      <c r="I3" s="335" t="s">
        <v>112</v>
      </c>
      <c r="J3" s="140">
        <f>DATE(YEAR(K3),MONTH(K3)-1,1)</f>
        <v>43160</v>
      </c>
      <c r="K3" s="324">
        <f>'借入金（長期）'!K3</f>
        <v>43191</v>
      </c>
      <c r="L3" s="325"/>
      <c r="M3" s="325"/>
      <c r="N3" s="326"/>
      <c r="O3" s="324">
        <f>DATE(YEAR($K3),MONTH($K3)+1,1)</f>
        <v>43221</v>
      </c>
      <c r="P3" s="325"/>
      <c r="Q3" s="325"/>
      <c r="R3" s="221"/>
      <c r="S3" s="324">
        <f>DATE(YEAR($K3),MONTH($K3)+2,1)</f>
        <v>43252</v>
      </c>
      <c r="T3" s="325"/>
      <c r="U3" s="325"/>
      <c r="V3" s="221"/>
      <c r="W3" s="324">
        <f>DATE(YEAR($K3),MONTH($K3)+3,1)</f>
        <v>43282</v>
      </c>
      <c r="X3" s="325"/>
      <c r="Y3" s="325"/>
      <c r="Z3" s="221"/>
      <c r="AA3" s="324">
        <f>DATE(YEAR($K3),MONTH($K3)+4,1)</f>
        <v>43313</v>
      </c>
      <c r="AB3" s="325"/>
      <c r="AC3" s="325"/>
      <c r="AD3" s="221"/>
      <c r="AE3" s="324">
        <f>DATE(YEAR($K3),MONTH($K3)+5,1)</f>
        <v>43344</v>
      </c>
      <c r="AF3" s="325"/>
      <c r="AG3" s="325"/>
      <c r="AH3" s="221"/>
      <c r="AI3" s="324">
        <f>DATE(YEAR($K3),MONTH($K3)+6,1)</f>
        <v>43374</v>
      </c>
      <c r="AJ3" s="325"/>
      <c r="AK3" s="325"/>
      <c r="AL3" s="221"/>
      <c r="AM3" s="324">
        <f>DATE(YEAR($K3),MONTH($K3)+7,1)</f>
        <v>43405</v>
      </c>
      <c r="AN3" s="325"/>
      <c r="AO3" s="325"/>
      <c r="AP3" s="221"/>
      <c r="AQ3" s="324">
        <f>DATE(YEAR($K3),MONTH($K3)+8,1)</f>
        <v>43435</v>
      </c>
      <c r="AR3" s="325"/>
      <c r="AS3" s="325"/>
      <c r="AT3" s="221"/>
      <c r="AU3" s="324">
        <f>DATE(YEAR($K3),MONTH($K3)+9,1)</f>
        <v>43466</v>
      </c>
      <c r="AV3" s="325"/>
      <c r="AW3" s="325"/>
      <c r="AX3" s="221"/>
      <c r="AY3" s="324">
        <f>DATE(YEAR($K3),MONTH($K3)+10,1)</f>
        <v>43497</v>
      </c>
      <c r="AZ3" s="325"/>
      <c r="BA3" s="325"/>
      <c r="BB3" s="221"/>
      <c r="BC3" s="324">
        <f>DATE(YEAR($K3),MONTH($K3)+11,1)</f>
        <v>43525</v>
      </c>
      <c r="BD3" s="325"/>
      <c r="BE3" s="325"/>
      <c r="BF3" s="326"/>
    </row>
    <row r="4" spans="1:58" ht="18" customHeight="1" x14ac:dyDescent="0.15">
      <c r="A4" s="348"/>
      <c r="B4" s="350"/>
      <c r="C4" s="342"/>
      <c r="D4" s="342"/>
      <c r="E4" s="338"/>
      <c r="F4" s="280" t="s">
        <v>133</v>
      </c>
      <c r="G4" s="281" t="s">
        <v>132</v>
      </c>
      <c r="H4" s="346"/>
      <c r="I4" s="336"/>
      <c r="J4" s="12" t="s">
        <v>14</v>
      </c>
      <c r="K4" s="13" t="s">
        <v>15</v>
      </c>
      <c r="L4" s="14" t="s">
        <v>16</v>
      </c>
      <c r="M4" s="15" t="s">
        <v>17</v>
      </c>
      <c r="N4" s="11" t="s">
        <v>107</v>
      </c>
      <c r="O4" s="13" t="s">
        <v>15</v>
      </c>
      <c r="P4" s="14" t="s">
        <v>16</v>
      </c>
      <c r="Q4" s="15" t="s">
        <v>17</v>
      </c>
      <c r="R4" s="11" t="s">
        <v>107</v>
      </c>
      <c r="S4" s="13" t="s">
        <v>15</v>
      </c>
      <c r="T4" s="14" t="s">
        <v>16</v>
      </c>
      <c r="U4" s="15" t="s">
        <v>17</v>
      </c>
      <c r="V4" s="11" t="s">
        <v>107</v>
      </c>
      <c r="W4" s="13" t="s">
        <v>15</v>
      </c>
      <c r="X4" s="14" t="s">
        <v>16</v>
      </c>
      <c r="Y4" s="15" t="s">
        <v>17</v>
      </c>
      <c r="Z4" s="11" t="s">
        <v>107</v>
      </c>
      <c r="AA4" s="13" t="s">
        <v>15</v>
      </c>
      <c r="AB4" s="14" t="s">
        <v>16</v>
      </c>
      <c r="AC4" s="15" t="s">
        <v>17</v>
      </c>
      <c r="AD4" s="11" t="s">
        <v>107</v>
      </c>
      <c r="AE4" s="13" t="s">
        <v>15</v>
      </c>
      <c r="AF4" s="14" t="s">
        <v>16</v>
      </c>
      <c r="AG4" s="15" t="s">
        <v>17</v>
      </c>
      <c r="AH4" s="11" t="s">
        <v>107</v>
      </c>
      <c r="AI4" s="13" t="s">
        <v>15</v>
      </c>
      <c r="AJ4" s="14" t="s">
        <v>16</v>
      </c>
      <c r="AK4" s="15" t="s">
        <v>17</v>
      </c>
      <c r="AL4" s="11" t="s">
        <v>107</v>
      </c>
      <c r="AM4" s="13" t="s">
        <v>15</v>
      </c>
      <c r="AN4" s="14" t="s">
        <v>16</v>
      </c>
      <c r="AO4" s="15" t="s">
        <v>17</v>
      </c>
      <c r="AP4" s="11" t="s">
        <v>107</v>
      </c>
      <c r="AQ4" s="13" t="s">
        <v>15</v>
      </c>
      <c r="AR4" s="14" t="s">
        <v>16</v>
      </c>
      <c r="AS4" s="15" t="s">
        <v>17</v>
      </c>
      <c r="AT4" s="11" t="s">
        <v>107</v>
      </c>
      <c r="AU4" s="13" t="s">
        <v>15</v>
      </c>
      <c r="AV4" s="14" t="s">
        <v>16</v>
      </c>
      <c r="AW4" s="15" t="s">
        <v>17</v>
      </c>
      <c r="AX4" s="11" t="s">
        <v>107</v>
      </c>
      <c r="AY4" s="13" t="s">
        <v>15</v>
      </c>
      <c r="AZ4" s="14" t="s">
        <v>16</v>
      </c>
      <c r="BA4" s="15" t="s">
        <v>17</v>
      </c>
      <c r="BB4" s="11" t="s">
        <v>107</v>
      </c>
      <c r="BC4" s="13" t="s">
        <v>15</v>
      </c>
      <c r="BD4" s="14" t="s">
        <v>16</v>
      </c>
      <c r="BE4" s="15" t="s">
        <v>17</v>
      </c>
      <c r="BF4" s="11" t="s">
        <v>107</v>
      </c>
    </row>
    <row r="5" spans="1:58" ht="19.5" customHeight="1" x14ac:dyDescent="0.15">
      <c r="A5" s="18">
        <v>1</v>
      </c>
      <c r="B5" s="209" t="str">
        <f>IF(ISBLANK(短期借入情報!C5),"",短期借入情報!C5)</f>
        <v/>
      </c>
      <c r="C5" s="209" t="str">
        <f>IF(ISBLANK(短期借入情報!D5),"",短期借入情報!D5)</f>
        <v/>
      </c>
      <c r="D5" s="209" t="str">
        <f>IF(ISBLANK(短期借入情報!E5),"",短期借入情報!E5)</f>
        <v/>
      </c>
      <c r="E5" s="212">
        <f>短期借入情報!H5</f>
        <v>0</v>
      </c>
      <c r="F5" s="226" t="str">
        <f>IF(ISBLANK(短期借入情報!K5),"",短期借入情報!K5)</f>
        <v/>
      </c>
      <c r="G5" s="218" t="str">
        <f>IF(ISBLANK(短期借入情報!L5),"",短期借入情報!L5)</f>
        <v/>
      </c>
      <c r="H5" s="230">
        <f>短期借入情報!N5</f>
        <v>0</v>
      </c>
      <c r="I5" s="212">
        <f>短期借入情報!J5</f>
        <v>0</v>
      </c>
      <c r="J5" s="64"/>
      <c r="K5" s="68"/>
      <c r="L5" s="273"/>
      <c r="M5" s="204">
        <f t="shared" ref="M5:M24" si="0">J5+K5-L5</f>
        <v>0</v>
      </c>
      <c r="N5" s="277"/>
      <c r="O5" s="68"/>
      <c r="P5" s="272"/>
      <c r="Q5" s="204">
        <f>M5+O5-P5</f>
        <v>0</v>
      </c>
      <c r="R5" s="277"/>
      <c r="S5" s="68"/>
      <c r="T5" s="272"/>
      <c r="U5" s="204">
        <f>Q5+S5-T5</f>
        <v>0</v>
      </c>
      <c r="V5" s="277"/>
      <c r="W5" s="68"/>
      <c r="X5" s="272"/>
      <c r="Y5" s="204">
        <f>U5+W5-X5</f>
        <v>0</v>
      </c>
      <c r="Z5" s="277"/>
      <c r="AA5" s="68"/>
      <c r="AB5" s="272"/>
      <c r="AC5" s="204">
        <f>Y5+AA5-AB5</f>
        <v>0</v>
      </c>
      <c r="AD5" s="277"/>
      <c r="AE5" s="68"/>
      <c r="AF5" s="272"/>
      <c r="AG5" s="204">
        <f>AC5+AE5-AF5</f>
        <v>0</v>
      </c>
      <c r="AH5" s="277"/>
      <c r="AI5" s="68"/>
      <c r="AJ5" s="272"/>
      <c r="AK5" s="204">
        <f>AG5+AI5-AJ5</f>
        <v>0</v>
      </c>
      <c r="AL5" s="277"/>
      <c r="AM5" s="68"/>
      <c r="AN5" s="272"/>
      <c r="AO5" s="204">
        <f>AK5+AM5-AN5</f>
        <v>0</v>
      </c>
      <c r="AP5" s="277"/>
      <c r="AQ5" s="68"/>
      <c r="AR5" s="272"/>
      <c r="AS5" s="204">
        <f>AO5+AQ5-AR5</f>
        <v>0</v>
      </c>
      <c r="AT5" s="277"/>
      <c r="AU5" s="68"/>
      <c r="AV5" s="272"/>
      <c r="AW5" s="204">
        <f>AS5+AU5-AV5</f>
        <v>0</v>
      </c>
      <c r="AX5" s="277"/>
      <c r="AY5" s="68"/>
      <c r="AZ5" s="272"/>
      <c r="BA5" s="204">
        <f>AW5+AY5-AZ5</f>
        <v>0</v>
      </c>
      <c r="BB5" s="277"/>
      <c r="BC5" s="68"/>
      <c r="BD5" s="272"/>
      <c r="BE5" s="204">
        <f>BA5+BC5-BD5</f>
        <v>0</v>
      </c>
      <c r="BF5" s="277"/>
    </row>
    <row r="6" spans="1:58" ht="19.5" customHeight="1" x14ac:dyDescent="0.15">
      <c r="A6" s="16">
        <v>2</v>
      </c>
      <c r="B6" s="210" t="str">
        <f>IF(ISBLANK(短期借入情報!C6),"",短期借入情報!C6)</f>
        <v/>
      </c>
      <c r="C6" s="210" t="str">
        <f>IF(ISBLANK(短期借入情報!D6),"",短期借入情報!D6)</f>
        <v/>
      </c>
      <c r="D6" s="210" t="str">
        <f>IF(ISBLANK(短期借入情報!E6),"",短期借入情報!E6)</f>
        <v/>
      </c>
      <c r="E6" s="227">
        <f>短期借入情報!H6</f>
        <v>0</v>
      </c>
      <c r="F6" s="228" t="str">
        <f>IF(ISBLANK(短期借入情報!K6),"",短期借入情報!K6)</f>
        <v/>
      </c>
      <c r="G6" s="229" t="str">
        <f>IF(ISBLANK(短期借入情報!L6),"",短期借入情報!L6)</f>
        <v/>
      </c>
      <c r="H6" s="231">
        <f>短期借入情報!N6</f>
        <v>0</v>
      </c>
      <c r="I6" s="227">
        <f>短期借入情報!J6</f>
        <v>0</v>
      </c>
      <c r="J6" s="65"/>
      <c r="K6" s="69"/>
      <c r="L6" s="274"/>
      <c r="M6" s="204">
        <f t="shared" si="0"/>
        <v>0</v>
      </c>
      <c r="N6" s="278"/>
      <c r="O6" s="69"/>
      <c r="P6" s="272"/>
      <c r="Q6" s="204">
        <f t="shared" ref="Q6:Q24" si="1">M6+O6-P6</f>
        <v>0</v>
      </c>
      <c r="R6" s="278"/>
      <c r="S6" s="69"/>
      <c r="T6" s="272"/>
      <c r="U6" s="204">
        <f t="shared" ref="U6:U24" si="2">Q6+S6-T6</f>
        <v>0</v>
      </c>
      <c r="V6" s="278"/>
      <c r="W6" s="69"/>
      <c r="X6" s="272"/>
      <c r="Y6" s="204">
        <f t="shared" ref="Y6:Y24" si="3">U6+W6-X6</f>
        <v>0</v>
      </c>
      <c r="Z6" s="278"/>
      <c r="AA6" s="69"/>
      <c r="AB6" s="272"/>
      <c r="AC6" s="204">
        <f t="shared" ref="AC6:AC24" si="4">Y6+AA6-AB6</f>
        <v>0</v>
      </c>
      <c r="AD6" s="278"/>
      <c r="AE6" s="69"/>
      <c r="AF6" s="272"/>
      <c r="AG6" s="204">
        <f t="shared" ref="AG6:AG24" si="5">AC6+AE6-AF6</f>
        <v>0</v>
      </c>
      <c r="AH6" s="278"/>
      <c r="AI6" s="69"/>
      <c r="AJ6" s="272"/>
      <c r="AK6" s="204">
        <f t="shared" ref="AK6:AK24" si="6">AG6+AI6-AJ6</f>
        <v>0</v>
      </c>
      <c r="AL6" s="278"/>
      <c r="AM6" s="69"/>
      <c r="AN6" s="272"/>
      <c r="AO6" s="204">
        <f t="shared" ref="AO6:AO24" si="7">AK6+AM6-AN6</f>
        <v>0</v>
      </c>
      <c r="AP6" s="278"/>
      <c r="AQ6" s="69"/>
      <c r="AR6" s="272"/>
      <c r="AS6" s="204">
        <f t="shared" ref="AS6:AS24" si="8">AO6+AQ6-AR6</f>
        <v>0</v>
      </c>
      <c r="AT6" s="278"/>
      <c r="AU6" s="69"/>
      <c r="AV6" s="272"/>
      <c r="AW6" s="204">
        <f t="shared" ref="AW6:AW24" si="9">AS6+AU6-AV6</f>
        <v>0</v>
      </c>
      <c r="AX6" s="278"/>
      <c r="AY6" s="69"/>
      <c r="AZ6" s="272"/>
      <c r="BA6" s="204">
        <f t="shared" ref="BA6:BA24" si="10">AW6+AY6-AZ6</f>
        <v>0</v>
      </c>
      <c r="BB6" s="278"/>
      <c r="BC6" s="69"/>
      <c r="BD6" s="272"/>
      <c r="BE6" s="204">
        <f t="shared" ref="BE6:BE24" si="11">BA6+BC6-BD6</f>
        <v>0</v>
      </c>
      <c r="BF6" s="278"/>
    </row>
    <row r="7" spans="1:58" ht="19.5" customHeight="1" x14ac:dyDescent="0.15">
      <c r="A7" s="16">
        <v>3</v>
      </c>
      <c r="B7" s="210" t="str">
        <f>IF(ISBLANK(短期借入情報!C7),"",短期借入情報!C7)</f>
        <v/>
      </c>
      <c r="C7" s="210" t="str">
        <f>IF(ISBLANK(短期借入情報!D7),"",短期借入情報!D7)</f>
        <v/>
      </c>
      <c r="D7" s="210" t="str">
        <f>IF(ISBLANK(短期借入情報!E7),"",短期借入情報!E7)</f>
        <v/>
      </c>
      <c r="E7" s="227">
        <f>短期借入情報!H7</f>
        <v>0</v>
      </c>
      <c r="F7" s="228" t="str">
        <f>IF(ISBLANK(短期借入情報!K7),"",短期借入情報!K7)</f>
        <v/>
      </c>
      <c r="G7" s="229" t="str">
        <f>IF(ISBLANK(短期借入情報!L7),"",短期借入情報!L7)</f>
        <v/>
      </c>
      <c r="H7" s="231">
        <f>短期借入情報!N7</f>
        <v>0</v>
      </c>
      <c r="I7" s="227">
        <f>短期借入情報!J7</f>
        <v>0</v>
      </c>
      <c r="J7" s="65"/>
      <c r="K7" s="69"/>
      <c r="L7" s="274"/>
      <c r="M7" s="204">
        <f t="shared" si="0"/>
        <v>0</v>
      </c>
      <c r="N7" s="278"/>
      <c r="O7" s="69"/>
      <c r="P7" s="272"/>
      <c r="Q7" s="204">
        <f t="shared" si="1"/>
        <v>0</v>
      </c>
      <c r="R7" s="278"/>
      <c r="S7" s="69"/>
      <c r="T7" s="272"/>
      <c r="U7" s="204">
        <f t="shared" si="2"/>
        <v>0</v>
      </c>
      <c r="V7" s="278"/>
      <c r="W7" s="69"/>
      <c r="X7" s="272"/>
      <c r="Y7" s="204">
        <f t="shared" si="3"/>
        <v>0</v>
      </c>
      <c r="Z7" s="278"/>
      <c r="AA7" s="69"/>
      <c r="AB7" s="272"/>
      <c r="AC7" s="204">
        <f t="shared" si="4"/>
        <v>0</v>
      </c>
      <c r="AD7" s="278"/>
      <c r="AE7" s="69"/>
      <c r="AF7" s="272"/>
      <c r="AG7" s="204">
        <f t="shared" si="5"/>
        <v>0</v>
      </c>
      <c r="AH7" s="278"/>
      <c r="AI7" s="69"/>
      <c r="AJ7" s="272"/>
      <c r="AK7" s="204">
        <f t="shared" si="6"/>
        <v>0</v>
      </c>
      <c r="AL7" s="278"/>
      <c r="AM7" s="69"/>
      <c r="AN7" s="272"/>
      <c r="AO7" s="204">
        <f t="shared" si="7"/>
        <v>0</v>
      </c>
      <c r="AP7" s="278"/>
      <c r="AQ7" s="69"/>
      <c r="AR7" s="272"/>
      <c r="AS7" s="204">
        <f t="shared" si="8"/>
        <v>0</v>
      </c>
      <c r="AT7" s="278"/>
      <c r="AU7" s="69"/>
      <c r="AV7" s="272"/>
      <c r="AW7" s="204">
        <f t="shared" si="9"/>
        <v>0</v>
      </c>
      <c r="AX7" s="278"/>
      <c r="AY7" s="69"/>
      <c r="AZ7" s="272"/>
      <c r="BA7" s="204">
        <f t="shared" si="10"/>
        <v>0</v>
      </c>
      <c r="BB7" s="278"/>
      <c r="BC7" s="69"/>
      <c r="BD7" s="272"/>
      <c r="BE7" s="204">
        <f t="shared" si="11"/>
        <v>0</v>
      </c>
      <c r="BF7" s="278"/>
    </row>
    <row r="8" spans="1:58" ht="19.5" customHeight="1" x14ac:dyDescent="0.15">
      <c r="A8" s="16">
        <v>4</v>
      </c>
      <c r="B8" s="210" t="str">
        <f>IF(ISBLANK(短期借入情報!C8),"",短期借入情報!C8)</f>
        <v/>
      </c>
      <c r="C8" s="210" t="str">
        <f>IF(ISBLANK(短期借入情報!D8),"",短期借入情報!D8)</f>
        <v/>
      </c>
      <c r="D8" s="210" t="str">
        <f>IF(ISBLANK(短期借入情報!E8),"",短期借入情報!E8)</f>
        <v/>
      </c>
      <c r="E8" s="227">
        <f>短期借入情報!H8</f>
        <v>0</v>
      </c>
      <c r="F8" s="228" t="str">
        <f>IF(ISBLANK(短期借入情報!K8),"",短期借入情報!K8)</f>
        <v/>
      </c>
      <c r="G8" s="229" t="str">
        <f>IF(ISBLANK(短期借入情報!L8),"",短期借入情報!L8)</f>
        <v/>
      </c>
      <c r="H8" s="231">
        <f>短期借入情報!N8</f>
        <v>0</v>
      </c>
      <c r="I8" s="227">
        <f>短期借入情報!J8</f>
        <v>0</v>
      </c>
      <c r="J8" s="79"/>
      <c r="K8" s="80"/>
      <c r="L8" s="275"/>
      <c r="M8" s="204">
        <f t="shared" si="0"/>
        <v>0</v>
      </c>
      <c r="N8" s="278"/>
      <c r="O8" s="80"/>
      <c r="P8" s="272"/>
      <c r="Q8" s="204">
        <f t="shared" si="1"/>
        <v>0</v>
      </c>
      <c r="R8" s="278"/>
      <c r="S8" s="80"/>
      <c r="T8" s="272"/>
      <c r="U8" s="204">
        <f t="shared" si="2"/>
        <v>0</v>
      </c>
      <c r="V8" s="278"/>
      <c r="W8" s="80"/>
      <c r="X8" s="272"/>
      <c r="Y8" s="204">
        <f t="shared" si="3"/>
        <v>0</v>
      </c>
      <c r="Z8" s="278"/>
      <c r="AA8" s="80"/>
      <c r="AB8" s="272"/>
      <c r="AC8" s="204">
        <f t="shared" si="4"/>
        <v>0</v>
      </c>
      <c r="AD8" s="278"/>
      <c r="AE8" s="80"/>
      <c r="AF8" s="272"/>
      <c r="AG8" s="204">
        <f t="shared" si="5"/>
        <v>0</v>
      </c>
      <c r="AH8" s="278"/>
      <c r="AI8" s="80"/>
      <c r="AJ8" s="272"/>
      <c r="AK8" s="204">
        <f t="shared" si="6"/>
        <v>0</v>
      </c>
      <c r="AL8" s="278"/>
      <c r="AM8" s="80"/>
      <c r="AN8" s="272"/>
      <c r="AO8" s="204">
        <f t="shared" si="7"/>
        <v>0</v>
      </c>
      <c r="AP8" s="278"/>
      <c r="AQ8" s="80"/>
      <c r="AR8" s="272"/>
      <c r="AS8" s="204">
        <f t="shared" si="8"/>
        <v>0</v>
      </c>
      <c r="AT8" s="278"/>
      <c r="AU8" s="80"/>
      <c r="AV8" s="272"/>
      <c r="AW8" s="204">
        <f t="shared" si="9"/>
        <v>0</v>
      </c>
      <c r="AX8" s="278"/>
      <c r="AY8" s="80"/>
      <c r="AZ8" s="272"/>
      <c r="BA8" s="204">
        <f t="shared" si="10"/>
        <v>0</v>
      </c>
      <c r="BB8" s="278"/>
      <c r="BC8" s="80"/>
      <c r="BD8" s="272"/>
      <c r="BE8" s="204">
        <f t="shared" si="11"/>
        <v>0</v>
      </c>
      <c r="BF8" s="278"/>
    </row>
    <row r="9" spans="1:58" ht="19.5" customHeight="1" x14ac:dyDescent="0.15">
      <c r="A9" s="16">
        <v>5</v>
      </c>
      <c r="B9" s="210" t="str">
        <f>IF(ISBLANK(短期借入情報!C9),"",短期借入情報!C9)</f>
        <v/>
      </c>
      <c r="C9" s="210" t="str">
        <f>IF(ISBLANK(短期借入情報!D9),"",短期借入情報!D9)</f>
        <v/>
      </c>
      <c r="D9" s="210" t="str">
        <f>IF(ISBLANK(短期借入情報!E9),"",短期借入情報!E9)</f>
        <v/>
      </c>
      <c r="E9" s="227">
        <f>短期借入情報!H9</f>
        <v>0</v>
      </c>
      <c r="F9" s="228" t="str">
        <f>IF(ISBLANK(短期借入情報!K9),"",短期借入情報!K9)</f>
        <v/>
      </c>
      <c r="G9" s="229" t="str">
        <f>IF(ISBLANK(短期借入情報!L9),"",短期借入情報!L9)</f>
        <v/>
      </c>
      <c r="H9" s="231">
        <f>短期借入情報!N9</f>
        <v>0</v>
      </c>
      <c r="I9" s="227">
        <f>短期借入情報!J9</f>
        <v>0</v>
      </c>
      <c r="J9" s="65"/>
      <c r="K9" s="69"/>
      <c r="L9" s="274"/>
      <c r="M9" s="204">
        <f t="shared" si="0"/>
        <v>0</v>
      </c>
      <c r="N9" s="278"/>
      <c r="O9" s="69"/>
      <c r="P9" s="272"/>
      <c r="Q9" s="204">
        <f t="shared" si="1"/>
        <v>0</v>
      </c>
      <c r="R9" s="278"/>
      <c r="S9" s="69"/>
      <c r="T9" s="272"/>
      <c r="U9" s="204">
        <f t="shared" si="2"/>
        <v>0</v>
      </c>
      <c r="V9" s="278"/>
      <c r="W9" s="69"/>
      <c r="X9" s="272"/>
      <c r="Y9" s="204">
        <f t="shared" si="3"/>
        <v>0</v>
      </c>
      <c r="Z9" s="278"/>
      <c r="AA9" s="69"/>
      <c r="AB9" s="272"/>
      <c r="AC9" s="204">
        <f t="shared" si="4"/>
        <v>0</v>
      </c>
      <c r="AD9" s="278"/>
      <c r="AE9" s="69"/>
      <c r="AF9" s="272"/>
      <c r="AG9" s="204">
        <f t="shared" si="5"/>
        <v>0</v>
      </c>
      <c r="AH9" s="278"/>
      <c r="AI9" s="69"/>
      <c r="AJ9" s="272"/>
      <c r="AK9" s="204">
        <f t="shared" si="6"/>
        <v>0</v>
      </c>
      <c r="AL9" s="278"/>
      <c r="AM9" s="69"/>
      <c r="AN9" s="272"/>
      <c r="AO9" s="204">
        <f t="shared" si="7"/>
        <v>0</v>
      </c>
      <c r="AP9" s="278"/>
      <c r="AQ9" s="69"/>
      <c r="AR9" s="272"/>
      <c r="AS9" s="204">
        <f t="shared" si="8"/>
        <v>0</v>
      </c>
      <c r="AT9" s="278"/>
      <c r="AU9" s="69"/>
      <c r="AV9" s="272"/>
      <c r="AW9" s="204">
        <f t="shared" si="9"/>
        <v>0</v>
      </c>
      <c r="AX9" s="278"/>
      <c r="AY9" s="69"/>
      <c r="AZ9" s="272"/>
      <c r="BA9" s="204">
        <f t="shared" si="10"/>
        <v>0</v>
      </c>
      <c r="BB9" s="278"/>
      <c r="BC9" s="69"/>
      <c r="BD9" s="272"/>
      <c r="BE9" s="204">
        <f t="shared" si="11"/>
        <v>0</v>
      </c>
      <c r="BF9" s="278"/>
    </row>
    <row r="10" spans="1:58" ht="19.5" customHeight="1" x14ac:dyDescent="0.15">
      <c r="A10" s="16">
        <v>6</v>
      </c>
      <c r="B10" s="210" t="str">
        <f>IF(ISBLANK(短期借入情報!C10),"",短期借入情報!C10)</f>
        <v/>
      </c>
      <c r="C10" s="210" t="str">
        <f>IF(ISBLANK(短期借入情報!D10),"",短期借入情報!D10)</f>
        <v/>
      </c>
      <c r="D10" s="210" t="str">
        <f>IF(ISBLANK(短期借入情報!E10),"",短期借入情報!E10)</f>
        <v/>
      </c>
      <c r="E10" s="227">
        <f>短期借入情報!H10</f>
        <v>0</v>
      </c>
      <c r="F10" s="228" t="str">
        <f>IF(ISBLANK(短期借入情報!K10),"",短期借入情報!K10)</f>
        <v/>
      </c>
      <c r="G10" s="229" t="str">
        <f>IF(ISBLANK(短期借入情報!L10),"",短期借入情報!L10)</f>
        <v/>
      </c>
      <c r="H10" s="231">
        <f>短期借入情報!N10</f>
        <v>0</v>
      </c>
      <c r="I10" s="227">
        <f>短期借入情報!J10</f>
        <v>0</v>
      </c>
      <c r="J10" s="65"/>
      <c r="K10" s="69"/>
      <c r="L10" s="274"/>
      <c r="M10" s="204">
        <f t="shared" si="0"/>
        <v>0</v>
      </c>
      <c r="N10" s="278"/>
      <c r="O10" s="69"/>
      <c r="P10" s="272"/>
      <c r="Q10" s="204">
        <f t="shared" si="1"/>
        <v>0</v>
      </c>
      <c r="R10" s="278"/>
      <c r="S10" s="69"/>
      <c r="T10" s="272"/>
      <c r="U10" s="204">
        <f t="shared" si="2"/>
        <v>0</v>
      </c>
      <c r="V10" s="278"/>
      <c r="W10" s="69"/>
      <c r="X10" s="272"/>
      <c r="Y10" s="204">
        <f t="shared" si="3"/>
        <v>0</v>
      </c>
      <c r="Z10" s="278"/>
      <c r="AA10" s="69"/>
      <c r="AB10" s="272"/>
      <c r="AC10" s="204">
        <f t="shared" si="4"/>
        <v>0</v>
      </c>
      <c r="AD10" s="278"/>
      <c r="AE10" s="69"/>
      <c r="AF10" s="272"/>
      <c r="AG10" s="204">
        <f t="shared" si="5"/>
        <v>0</v>
      </c>
      <c r="AH10" s="278"/>
      <c r="AI10" s="69"/>
      <c r="AJ10" s="272"/>
      <c r="AK10" s="204">
        <f t="shared" si="6"/>
        <v>0</v>
      </c>
      <c r="AL10" s="278"/>
      <c r="AM10" s="69"/>
      <c r="AN10" s="272"/>
      <c r="AO10" s="204">
        <f t="shared" si="7"/>
        <v>0</v>
      </c>
      <c r="AP10" s="278"/>
      <c r="AQ10" s="69"/>
      <c r="AR10" s="272"/>
      <c r="AS10" s="204">
        <f t="shared" si="8"/>
        <v>0</v>
      </c>
      <c r="AT10" s="278"/>
      <c r="AU10" s="69"/>
      <c r="AV10" s="272"/>
      <c r="AW10" s="204">
        <f t="shared" si="9"/>
        <v>0</v>
      </c>
      <c r="AX10" s="278"/>
      <c r="AY10" s="69"/>
      <c r="AZ10" s="272"/>
      <c r="BA10" s="204">
        <f t="shared" si="10"/>
        <v>0</v>
      </c>
      <c r="BB10" s="278"/>
      <c r="BC10" s="69"/>
      <c r="BD10" s="272"/>
      <c r="BE10" s="204">
        <f t="shared" si="11"/>
        <v>0</v>
      </c>
      <c r="BF10" s="278"/>
    </row>
    <row r="11" spans="1:58" ht="19.5" customHeight="1" x14ac:dyDescent="0.15">
      <c r="A11" s="16">
        <v>7</v>
      </c>
      <c r="B11" s="210" t="str">
        <f>IF(ISBLANK(短期借入情報!C11),"",短期借入情報!C11)</f>
        <v/>
      </c>
      <c r="C11" s="210" t="str">
        <f>IF(ISBLANK(短期借入情報!D11),"",短期借入情報!D11)</f>
        <v/>
      </c>
      <c r="D11" s="210" t="str">
        <f>IF(ISBLANK(短期借入情報!E11),"",短期借入情報!E11)</f>
        <v/>
      </c>
      <c r="E11" s="227">
        <f>短期借入情報!H11</f>
        <v>0</v>
      </c>
      <c r="F11" s="228" t="str">
        <f>IF(ISBLANK(短期借入情報!K11),"",短期借入情報!K11)</f>
        <v/>
      </c>
      <c r="G11" s="229" t="str">
        <f>IF(ISBLANK(短期借入情報!L11),"",短期借入情報!L11)</f>
        <v/>
      </c>
      <c r="H11" s="231">
        <f>短期借入情報!N11</f>
        <v>0</v>
      </c>
      <c r="I11" s="227">
        <f>短期借入情報!J11</f>
        <v>0</v>
      </c>
      <c r="J11" s="79"/>
      <c r="K11" s="80"/>
      <c r="L11" s="275"/>
      <c r="M11" s="204">
        <f t="shared" si="0"/>
        <v>0</v>
      </c>
      <c r="N11" s="278"/>
      <c r="O11" s="80"/>
      <c r="P11" s="272"/>
      <c r="Q11" s="204">
        <f t="shared" si="1"/>
        <v>0</v>
      </c>
      <c r="R11" s="278"/>
      <c r="S11" s="80"/>
      <c r="T11" s="272"/>
      <c r="U11" s="204">
        <f t="shared" si="2"/>
        <v>0</v>
      </c>
      <c r="V11" s="278"/>
      <c r="W11" s="80"/>
      <c r="X11" s="272"/>
      <c r="Y11" s="204">
        <f t="shared" si="3"/>
        <v>0</v>
      </c>
      <c r="Z11" s="278"/>
      <c r="AA11" s="80"/>
      <c r="AB11" s="272"/>
      <c r="AC11" s="204">
        <f t="shared" si="4"/>
        <v>0</v>
      </c>
      <c r="AD11" s="278"/>
      <c r="AE11" s="80"/>
      <c r="AF11" s="272"/>
      <c r="AG11" s="204">
        <f t="shared" si="5"/>
        <v>0</v>
      </c>
      <c r="AH11" s="278"/>
      <c r="AI11" s="80"/>
      <c r="AJ11" s="272"/>
      <c r="AK11" s="204">
        <f t="shared" si="6"/>
        <v>0</v>
      </c>
      <c r="AL11" s="278"/>
      <c r="AM11" s="80"/>
      <c r="AN11" s="272"/>
      <c r="AO11" s="204">
        <f t="shared" si="7"/>
        <v>0</v>
      </c>
      <c r="AP11" s="278"/>
      <c r="AQ11" s="80"/>
      <c r="AR11" s="272"/>
      <c r="AS11" s="204">
        <f t="shared" si="8"/>
        <v>0</v>
      </c>
      <c r="AT11" s="278"/>
      <c r="AU11" s="80"/>
      <c r="AV11" s="272"/>
      <c r="AW11" s="204">
        <f t="shared" si="9"/>
        <v>0</v>
      </c>
      <c r="AX11" s="278"/>
      <c r="AY11" s="80"/>
      <c r="AZ11" s="272"/>
      <c r="BA11" s="204">
        <f t="shared" si="10"/>
        <v>0</v>
      </c>
      <c r="BB11" s="278"/>
      <c r="BC11" s="80"/>
      <c r="BD11" s="272"/>
      <c r="BE11" s="204">
        <f t="shared" si="11"/>
        <v>0</v>
      </c>
      <c r="BF11" s="278"/>
    </row>
    <row r="12" spans="1:58" ht="19.5" customHeight="1" x14ac:dyDescent="0.15">
      <c r="A12" s="16">
        <v>8</v>
      </c>
      <c r="B12" s="210" t="str">
        <f>IF(ISBLANK(短期借入情報!C12),"",短期借入情報!C12)</f>
        <v/>
      </c>
      <c r="C12" s="210" t="str">
        <f>IF(ISBLANK(短期借入情報!D12),"",短期借入情報!D12)</f>
        <v/>
      </c>
      <c r="D12" s="210" t="str">
        <f>IF(ISBLANK(短期借入情報!E12),"",短期借入情報!E12)</f>
        <v/>
      </c>
      <c r="E12" s="227">
        <f>短期借入情報!H12</f>
        <v>0</v>
      </c>
      <c r="F12" s="228" t="str">
        <f>IF(ISBLANK(短期借入情報!K12),"",短期借入情報!K12)</f>
        <v/>
      </c>
      <c r="G12" s="229" t="str">
        <f>IF(ISBLANK(短期借入情報!L12),"",短期借入情報!L12)</f>
        <v/>
      </c>
      <c r="H12" s="231">
        <f>短期借入情報!N12</f>
        <v>0</v>
      </c>
      <c r="I12" s="227">
        <f>短期借入情報!J12</f>
        <v>0</v>
      </c>
      <c r="J12" s="65"/>
      <c r="K12" s="69"/>
      <c r="L12" s="274"/>
      <c r="M12" s="204">
        <f t="shared" si="0"/>
        <v>0</v>
      </c>
      <c r="N12" s="278"/>
      <c r="O12" s="69"/>
      <c r="P12" s="272"/>
      <c r="Q12" s="204">
        <f t="shared" si="1"/>
        <v>0</v>
      </c>
      <c r="R12" s="278"/>
      <c r="S12" s="69"/>
      <c r="T12" s="272"/>
      <c r="U12" s="204">
        <f t="shared" si="2"/>
        <v>0</v>
      </c>
      <c r="V12" s="278"/>
      <c r="W12" s="69"/>
      <c r="X12" s="272"/>
      <c r="Y12" s="204">
        <f t="shared" si="3"/>
        <v>0</v>
      </c>
      <c r="Z12" s="278"/>
      <c r="AA12" s="69"/>
      <c r="AB12" s="272"/>
      <c r="AC12" s="204">
        <f t="shared" si="4"/>
        <v>0</v>
      </c>
      <c r="AD12" s="278"/>
      <c r="AE12" s="69"/>
      <c r="AF12" s="272"/>
      <c r="AG12" s="204">
        <f t="shared" si="5"/>
        <v>0</v>
      </c>
      <c r="AH12" s="278"/>
      <c r="AI12" s="69"/>
      <c r="AJ12" s="272"/>
      <c r="AK12" s="204">
        <f t="shared" si="6"/>
        <v>0</v>
      </c>
      <c r="AL12" s="278"/>
      <c r="AM12" s="69"/>
      <c r="AN12" s="272"/>
      <c r="AO12" s="204">
        <f t="shared" si="7"/>
        <v>0</v>
      </c>
      <c r="AP12" s="278"/>
      <c r="AQ12" s="69"/>
      <c r="AR12" s="272"/>
      <c r="AS12" s="204">
        <f t="shared" si="8"/>
        <v>0</v>
      </c>
      <c r="AT12" s="278"/>
      <c r="AU12" s="69"/>
      <c r="AV12" s="272"/>
      <c r="AW12" s="204">
        <f t="shared" si="9"/>
        <v>0</v>
      </c>
      <c r="AX12" s="278"/>
      <c r="AY12" s="69"/>
      <c r="AZ12" s="272"/>
      <c r="BA12" s="204">
        <f t="shared" si="10"/>
        <v>0</v>
      </c>
      <c r="BB12" s="278"/>
      <c r="BC12" s="69"/>
      <c r="BD12" s="272"/>
      <c r="BE12" s="204">
        <f t="shared" si="11"/>
        <v>0</v>
      </c>
      <c r="BF12" s="278"/>
    </row>
    <row r="13" spans="1:58" ht="19.5" customHeight="1" x14ac:dyDescent="0.15">
      <c r="A13" s="16">
        <v>9</v>
      </c>
      <c r="B13" s="210" t="str">
        <f>IF(ISBLANK(短期借入情報!C13),"",短期借入情報!C13)</f>
        <v/>
      </c>
      <c r="C13" s="210" t="str">
        <f>IF(ISBLANK(短期借入情報!D13),"",短期借入情報!D13)</f>
        <v/>
      </c>
      <c r="D13" s="210" t="str">
        <f>IF(ISBLANK(短期借入情報!E13),"",短期借入情報!E13)</f>
        <v/>
      </c>
      <c r="E13" s="227">
        <f>短期借入情報!H13</f>
        <v>0</v>
      </c>
      <c r="F13" s="228" t="str">
        <f>IF(ISBLANK(短期借入情報!K13),"",短期借入情報!K13)</f>
        <v/>
      </c>
      <c r="G13" s="229" t="str">
        <f>IF(ISBLANK(短期借入情報!L13),"",短期借入情報!L13)</f>
        <v/>
      </c>
      <c r="H13" s="231">
        <f>短期借入情報!N13</f>
        <v>0</v>
      </c>
      <c r="I13" s="227">
        <f>短期借入情報!J13</f>
        <v>0</v>
      </c>
      <c r="J13" s="79"/>
      <c r="K13" s="80"/>
      <c r="L13" s="275"/>
      <c r="M13" s="204">
        <f t="shared" si="0"/>
        <v>0</v>
      </c>
      <c r="N13" s="278"/>
      <c r="O13" s="80"/>
      <c r="P13" s="272"/>
      <c r="Q13" s="204">
        <f t="shared" si="1"/>
        <v>0</v>
      </c>
      <c r="R13" s="278"/>
      <c r="S13" s="80"/>
      <c r="T13" s="272"/>
      <c r="U13" s="204">
        <f t="shared" si="2"/>
        <v>0</v>
      </c>
      <c r="V13" s="278"/>
      <c r="W13" s="80"/>
      <c r="X13" s="272"/>
      <c r="Y13" s="204">
        <f t="shared" si="3"/>
        <v>0</v>
      </c>
      <c r="Z13" s="278"/>
      <c r="AA13" s="80"/>
      <c r="AB13" s="272"/>
      <c r="AC13" s="204">
        <f t="shared" si="4"/>
        <v>0</v>
      </c>
      <c r="AD13" s="278"/>
      <c r="AE13" s="80"/>
      <c r="AF13" s="272"/>
      <c r="AG13" s="204">
        <f t="shared" si="5"/>
        <v>0</v>
      </c>
      <c r="AH13" s="278"/>
      <c r="AI13" s="80"/>
      <c r="AJ13" s="272"/>
      <c r="AK13" s="204">
        <f t="shared" si="6"/>
        <v>0</v>
      </c>
      <c r="AL13" s="278"/>
      <c r="AM13" s="80"/>
      <c r="AN13" s="272"/>
      <c r="AO13" s="204">
        <f t="shared" si="7"/>
        <v>0</v>
      </c>
      <c r="AP13" s="278"/>
      <c r="AQ13" s="80"/>
      <c r="AR13" s="272"/>
      <c r="AS13" s="204">
        <f t="shared" si="8"/>
        <v>0</v>
      </c>
      <c r="AT13" s="278"/>
      <c r="AU13" s="80"/>
      <c r="AV13" s="272"/>
      <c r="AW13" s="204">
        <f t="shared" si="9"/>
        <v>0</v>
      </c>
      <c r="AX13" s="278"/>
      <c r="AY13" s="80"/>
      <c r="AZ13" s="272"/>
      <c r="BA13" s="204">
        <f t="shared" si="10"/>
        <v>0</v>
      </c>
      <c r="BB13" s="278"/>
      <c r="BC13" s="80"/>
      <c r="BD13" s="272"/>
      <c r="BE13" s="204">
        <f t="shared" si="11"/>
        <v>0</v>
      </c>
      <c r="BF13" s="278"/>
    </row>
    <row r="14" spans="1:58" ht="19.5" customHeight="1" x14ac:dyDescent="0.15">
      <c r="A14" s="16">
        <v>10</v>
      </c>
      <c r="B14" s="210" t="str">
        <f>IF(ISBLANK(短期借入情報!C14),"",短期借入情報!C14)</f>
        <v/>
      </c>
      <c r="C14" s="210" t="str">
        <f>IF(ISBLANK(短期借入情報!D14),"",短期借入情報!D14)</f>
        <v/>
      </c>
      <c r="D14" s="210" t="str">
        <f>IF(ISBLANK(短期借入情報!E14),"",短期借入情報!E14)</f>
        <v/>
      </c>
      <c r="E14" s="227">
        <f>短期借入情報!H14</f>
        <v>0</v>
      </c>
      <c r="F14" s="228" t="str">
        <f>IF(ISBLANK(短期借入情報!K14),"",短期借入情報!K14)</f>
        <v/>
      </c>
      <c r="G14" s="229" t="str">
        <f>IF(ISBLANK(短期借入情報!L14),"",短期借入情報!L14)</f>
        <v/>
      </c>
      <c r="H14" s="231">
        <f>短期借入情報!N14</f>
        <v>0</v>
      </c>
      <c r="I14" s="227">
        <f>短期借入情報!J14</f>
        <v>0</v>
      </c>
      <c r="J14" s="65"/>
      <c r="K14" s="69"/>
      <c r="L14" s="274"/>
      <c r="M14" s="204">
        <f t="shared" si="0"/>
        <v>0</v>
      </c>
      <c r="N14" s="278"/>
      <c r="O14" s="69"/>
      <c r="P14" s="272"/>
      <c r="Q14" s="204">
        <f t="shared" si="1"/>
        <v>0</v>
      </c>
      <c r="R14" s="278"/>
      <c r="S14" s="69"/>
      <c r="T14" s="272"/>
      <c r="U14" s="204">
        <f t="shared" si="2"/>
        <v>0</v>
      </c>
      <c r="V14" s="278"/>
      <c r="W14" s="69"/>
      <c r="X14" s="272"/>
      <c r="Y14" s="204">
        <f t="shared" si="3"/>
        <v>0</v>
      </c>
      <c r="Z14" s="278"/>
      <c r="AA14" s="69"/>
      <c r="AB14" s="272"/>
      <c r="AC14" s="204">
        <f t="shared" si="4"/>
        <v>0</v>
      </c>
      <c r="AD14" s="278"/>
      <c r="AE14" s="69"/>
      <c r="AF14" s="272"/>
      <c r="AG14" s="204">
        <f t="shared" si="5"/>
        <v>0</v>
      </c>
      <c r="AH14" s="278"/>
      <c r="AI14" s="69"/>
      <c r="AJ14" s="272"/>
      <c r="AK14" s="204">
        <f t="shared" si="6"/>
        <v>0</v>
      </c>
      <c r="AL14" s="278"/>
      <c r="AM14" s="69"/>
      <c r="AN14" s="272"/>
      <c r="AO14" s="204">
        <f t="shared" si="7"/>
        <v>0</v>
      </c>
      <c r="AP14" s="278"/>
      <c r="AQ14" s="69"/>
      <c r="AR14" s="272"/>
      <c r="AS14" s="204">
        <f t="shared" si="8"/>
        <v>0</v>
      </c>
      <c r="AT14" s="278"/>
      <c r="AU14" s="69"/>
      <c r="AV14" s="272"/>
      <c r="AW14" s="204">
        <f t="shared" si="9"/>
        <v>0</v>
      </c>
      <c r="AX14" s="278"/>
      <c r="AY14" s="69"/>
      <c r="AZ14" s="272"/>
      <c r="BA14" s="204">
        <f t="shared" si="10"/>
        <v>0</v>
      </c>
      <c r="BB14" s="278"/>
      <c r="BC14" s="69"/>
      <c r="BD14" s="272"/>
      <c r="BE14" s="204">
        <f t="shared" si="11"/>
        <v>0</v>
      </c>
      <c r="BF14" s="278"/>
    </row>
    <row r="15" spans="1:58" ht="19.5" customHeight="1" x14ac:dyDescent="0.15">
      <c r="A15" s="16">
        <v>11</v>
      </c>
      <c r="B15" s="210" t="str">
        <f>IF(ISBLANK(短期借入情報!C15),"",短期借入情報!C15)</f>
        <v/>
      </c>
      <c r="C15" s="210" t="str">
        <f>IF(ISBLANK(短期借入情報!D15),"",短期借入情報!D15)</f>
        <v/>
      </c>
      <c r="D15" s="210" t="str">
        <f>IF(ISBLANK(短期借入情報!E15),"",短期借入情報!E15)</f>
        <v/>
      </c>
      <c r="E15" s="227">
        <f>短期借入情報!H15</f>
        <v>0</v>
      </c>
      <c r="F15" s="228" t="str">
        <f>IF(ISBLANK(短期借入情報!K15),"",短期借入情報!K15)</f>
        <v/>
      </c>
      <c r="G15" s="229" t="str">
        <f>IF(ISBLANK(短期借入情報!L15),"",短期借入情報!L15)</f>
        <v/>
      </c>
      <c r="H15" s="231">
        <f>短期借入情報!N15</f>
        <v>0</v>
      </c>
      <c r="I15" s="227">
        <f>短期借入情報!J15</f>
        <v>0</v>
      </c>
      <c r="J15" s="65"/>
      <c r="K15" s="69"/>
      <c r="L15" s="274"/>
      <c r="M15" s="204">
        <f t="shared" si="0"/>
        <v>0</v>
      </c>
      <c r="N15" s="278"/>
      <c r="O15" s="69"/>
      <c r="P15" s="272"/>
      <c r="Q15" s="204">
        <f t="shared" si="1"/>
        <v>0</v>
      </c>
      <c r="R15" s="278"/>
      <c r="S15" s="69"/>
      <c r="T15" s="272"/>
      <c r="U15" s="204">
        <f t="shared" si="2"/>
        <v>0</v>
      </c>
      <c r="V15" s="278"/>
      <c r="W15" s="69"/>
      <c r="X15" s="272"/>
      <c r="Y15" s="204">
        <f t="shared" si="3"/>
        <v>0</v>
      </c>
      <c r="Z15" s="278"/>
      <c r="AA15" s="69"/>
      <c r="AB15" s="272"/>
      <c r="AC15" s="204">
        <f t="shared" si="4"/>
        <v>0</v>
      </c>
      <c r="AD15" s="278"/>
      <c r="AE15" s="69"/>
      <c r="AF15" s="272"/>
      <c r="AG15" s="204">
        <f t="shared" si="5"/>
        <v>0</v>
      </c>
      <c r="AH15" s="278"/>
      <c r="AI15" s="69"/>
      <c r="AJ15" s="272"/>
      <c r="AK15" s="204">
        <f t="shared" si="6"/>
        <v>0</v>
      </c>
      <c r="AL15" s="278"/>
      <c r="AM15" s="69"/>
      <c r="AN15" s="272"/>
      <c r="AO15" s="204">
        <f t="shared" si="7"/>
        <v>0</v>
      </c>
      <c r="AP15" s="278"/>
      <c r="AQ15" s="69"/>
      <c r="AR15" s="272"/>
      <c r="AS15" s="204">
        <f t="shared" si="8"/>
        <v>0</v>
      </c>
      <c r="AT15" s="278"/>
      <c r="AU15" s="69"/>
      <c r="AV15" s="272"/>
      <c r="AW15" s="204">
        <f t="shared" si="9"/>
        <v>0</v>
      </c>
      <c r="AX15" s="278"/>
      <c r="AY15" s="69"/>
      <c r="AZ15" s="272"/>
      <c r="BA15" s="204">
        <f t="shared" si="10"/>
        <v>0</v>
      </c>
      <c r="BB15" s="278"/>
      <c r="BC15" s="69"/>
      <c r="BD15" s="272"/>
      <c r="BE15" s="204">
        <f t="shared" si="11"/>
        <v>0</v>
      </c>
      <c r="BF15" s="278"/>
    </row>
    <row r="16" spans="1:58" ht="19.5" customHeight="1" x14ac:dyDescent="0.15">
      <c r="A16" s="16">
        <v>12</v>
      </c>
      <c r="B16" s="210" t="str">
        <f>IF(ISBLANK(短期借入情報!C16),"",短期借入情報!C16)</f>
        <v/>
      </c>
      <c r="C16" s="210" t="str">
        <f>IF(ISBLANK(短期借入情報!D16),"",短期借入情報!D16)</f>
        <v/>
      </c>
      <c r="D16" s="210" t="str">
        <f>IF(ISBLANK(短期借入情報!E16),"",短期借入情報!E16)</f>
        <v/>
      </c>
      <c r="E16" s="227">
        <f>短期借入情報!H16</f>
        <v>0</v>
      </c>
      <c r="F16" s="228" t="str">
        <f>IF(ISBLANK(短期借入情報!K16),"",短期借入情報!K16)</f>
        <v/>
      </c>
      <c r="G16" s="229" t="str">
        <f>IF(ISBLANK(短期借入情報!L16),"",短期借入情報!L16)</f>
        <v/>
      </c>
      <c r="H16" s="231">
        <f>短期借入情報!N16</f>
        <v>0</v>
      </c>
      <c r="I16" s="227">
        <f>短期借入情報!J16</f>
        <v>0</v>
      </c>
      <c r="J16" s="79"/>
      <c r="K16" s="80"/>
      <c r="L16" s="275"/>
      <c r="M16" s="204">
        <f t="shared" si="0"/>
        <v>0</v>
      </c>
      <c r="N16" s="278"/>
      <c r="O16" s="80"/>
      <c r="P16" s="272"/>
      <c r="Q16" s="204">
        <f t="shared" si="1"/>
        <v>0</v>
      </c>
      <c r="R16" s="278"/>
      <c r="S16" s="80"/>
      <c r="T16" s="272"/>
      <c r="U16" s="204">
        <f t="shared" si="2"/>
        <v>0</v>
      </c>
      <c r="V16" s="278"/>
      <c r="W16" s="80"/>
      <c r="X16" s="272"/>
      <c r="Y16" s="204">
        <f t="shared" si="3"/>
        <v>0</v>
      </c>
      <c r="Z16" s="278"/>
      <c r="AA16" s="80"/>
      <c r="AB16" s="272"/>
      <c r="AC16" s="204">
        <f t="shared" si="4"/>
        <v>0</v>
      </c>
      <c r="AD16" s="278"/>
      <c r="AE16" s="80"/>
      <c r="AF16" s="272"/>
      <c r="AG16" s="204">
        <f t="shared" si="5"/>
        <v>0</v>
      </c>
      <c r="AH16" s="278"/>
      <c r="AI16" s="80"/>
      <c r="AJ16" s="272"/>
      <c r="AK16" s="204">
        <f t="shared" si="6"/>
        <v>0</v>
      </c>
      <c r="AL16" s="278"/>
      <c r="AM16" s="80"/>
      <c r="AN16" s="272"/>
      <c r="AO16" s="204">
        <f t="shared" si="7"/>
        <v>0</v>
      </c>
      <c r="AP16" s="278"/>
      <c r="AQ16" s="80"/>
      <c r="AR16" s="272"/>
      <c r="AS16" s="204">
        <f t="shared" si="8"/>
        <v>0</v>
      </c>
      <c r="AT16" s="278"/>
      <c r="AU16" s="80"/>
      <c r="AV16" s="272"/>
      <c r="AW16" s="204">
        <f t="shared" si="9"/>
        <v>0</v>
      </c>
      <c r="AX16" s="278"/>
      <c r="AY16" s="80"/>
      <c r="AZ16" s="272"/>
      <c r="BA16" s="204">
        <f t="shared" si="10"/>
        <v>0</v>
      </c>
      <c r="BB16" s="278"/>
      <c r="BC16" s="80"/>
      <c r="BD16" s="272"/>
      <c r="BE16" s="204">
        <f t="shared" si="11"/>
        <v>0</v>
      </c>
      <c r="BF16" s="278"/>
    </row>
    <row r="17" spans="1:58" ht="19.5" customHeight="1" x14ac:dyDescent="0.15">
      <c r="A17" s="16">
        <v>13</v>
      </c>
      <c r="B17" s="210" t="str">
        <f>IF(ISBLANK(短期借入情報!C17),"",短期借入情報!C17)</f>
        <v/>
      </c>
      <c r="C17" s="210" t="str">
        <f>IF(ISBLANK(短期借入情報!D17),"",短期借入情報!D17)</f>
        <v/>
      </c>
      <c r="D17" s="210" t="str">
        <f>IF(ISBLANK(短期借入情報!E17),"",短期借入情報!E17)</f>
        <v/>
      </c>
      <c r="E17" s="227">
        <f>短期借入情報!H17</f>
        <v>0</v>
      </c>
      <c r="F17" s="228" t="str">
        <f>IF(ISBLANK(短期借入情報!K17),"",短期借入情報!K17)</f>
        <v/>
      </c>
      <c r="G17" s="229" t="str">
        <f>IF(ISBLANK(短期借入情報!L17),"",短期借入情報!L17)</f>
        <v/>
      </c>
      <c r="H17" s="231">
        <f>短期借入情報!N17</f>
        <v>0</v>
      </c>
      <c r="I17" s="227">
        <f>短期借入情報!J17</f>
        <v>0</v>
      </c>
      <c r="J17" s="65"/>
      <c r="K17" s="69"/>
      <c r="L17" s="274"/>
      <c r="M17" s="204">
        <f t="shared" si="0"/>
        <v>0</v>
      </c>
      <c r="N17" s="278"/>
      <c r="O17" s="69"/>
      <c r="P17" s="272"/>
      <c r="Q17" s="204">
        <f t="shared" si="1"/>
        <v>0</v>
      </c>
      <c r="R17" s="278"/>
      <c r="S17" s="69"/>
      <c r="T17" s="272"/>
      <c r="U17" s="204">
        <f t="shared" si="2"/>
        <v>0</v>
      </c>
      <c r="V17" s="278"/>
      <c r="W17" s="69"/>
      <c r="X17" s="272"/>
      <c r="Y17" s="204">
        <f t="shared" si="3"/>
        <v>0</v>
      </c>
      <c r="Z17" s="278"/>
      <c r="AA17" s="69"/>
      <c r="AB17" s="272"/>
      <c r="AC17" s="204">
        <f t="shared" si="4"/>
        <v>0</v>
      </c>
      <c r="AD17" s="278"/>
      <c r="AE17" s="69"/>
      <c r="AF17" s="272"/>
      <c r="AG17" s="204">
        <f t="shared" si="5"/>
        <v>0</v>
      </c>
      <c r="AH17" s="278"/>
      <c r="AI17" s="69"/>
      <c r="AJ17" s="272"/>
      <c r="AK17" s="204">
        <f t="shared" si="6"/>
        <v>0</v>
      </c>
      <c r="AL17" s="278"/>
      <c r="AM17" s="69"/>
      <c r="AN17" s="272"/>
      <c r="AO17" s="204">
        <f t="shared" si="7"/>
        <v>0</v>
      </c>
      <c r="AP17" s="278"/>
      <c r="AQ17" s="69"/>
      <c r="AR17" s="272"/>
      <c r="AS17" s="204">
        <f t="shared" si="8"/>
        <v>0</v>
      </c>
      <c r="AT17" s="278"/>
      <c r="AU17" s="69"/>
      <c r="AV17" s="272"/>
      <c r="AW17" s="204">
        <f t="shared" si="9"/>
        <v>0</v>
      </c>
      <c r="AX17" s="278"/>
      <c r="AY17" s="69"/>
      <c r="AZ17" s="272"/>
      <c r="BA17" s="204">
        <f t="shared" si="10"/>
        <v>0</v>
      </c>
      <c r="BB17" s="278"/>
      <c r="BC17" s="69"/>
      <c r="BD17" s="272"/>
      <c r="BE17" s="204">
        <f t="shared" si="11"/>
        <v>0</v>
      </c>
      <c r="BF17" s="278"/>
    </row>
    <row r="18" spans="1:58" ht="19.5" customHeight="1" x14ac:dyDescent="0.15">
      <c r="A18" s="16">
        <v>14</v>
      </c>
      <c r="B18" s="210" t="str">
        <f>IF(ISBLANK(短期借入情報!C18),"",短期借入情報!C18)</f>
        <v/>
      </c>
      <c r="C18" s="210" t="str">
        <f>IF(ISBLANK(短期借入情報!D18),"",短期借入情報!D18)</f>
        <v/>
      </c>
      <c r="D18" s="210" t="str">
        <f>IF(ISBLANK(短期借入情報!E18),"",短期借入情報!E18)</f>
        <v/>
      </c>
      <c r="E18" s="227">
        <f>短期借入情報!H18</f>
        <v>0</v>
      </c>
      <c r="F18" s="228" t="str">
        <f>IF(ISBLANK(短期借入情報!K18),"",短期借入情報!K18)</f>
        <v/>
      </c>
      <c r="G18" s="229" t="str">
        <f>IF(ISBLANK(短期借入情報!L18),"",短期借入情報!L18)</f>
        <v/>
      </c>
      <c r="H18" s="231">
        <f>短期借入情報!N18</f>
        <v>0</v>
      </c>
      <c r="I18" s="227">
        <f>短期借入情報!J18</f>
        <v>0</v>
      </c>
      <c r="J18" s="79"/>
      <c r="K18" s="80"/>
      <c r="L18" s="275"/>
      <c r="M18" s="204">
        <f t="shared" si="0"/>
        <v>0</v>
      </c>
      <c r="N18" s="278"/>
      <c r="O18" s="80"/>
      <c r="P18" s="272"/>
      <c r="Q18" s="204">
        <f t="shared" si="1"/>
        <v>0</v>
      </c>
      <c r="R18" s="278"/>
      <c r="S18" s="80"/>
      <c r="T18" s="272"/>
      <c r="U18" s="204">
        <f t="shared" si="2"/>
        <v>0</v>
      </c>
      <c r="V18" s="278"/>
      <c r="W18" s="80"/>
      <c r="X18" s="272"/>
      <c r="Y18" s="204">
        <f t="shared" si="3"/>
        <v>0</v>
      </c>
      <c r="Z18" s="278"/>
      <c r="AA18" s="80"/>
      <c r="AB18" s="272"/>
      <c r="AC18" s="204">
        <f t="shared" si="4"/>
        <v>0</v>
      </c>
      <c r="AD18" s="278"/>
      <c r="AE18" s="80"/>
      <c r="AF18" s="272"/>
      <c r="AG18" s="204">
        <f t="shared" si="5"/>
        <v>0</v>
      </c>
      <c r="AH18" s="278"/>
      <c r="AI18" s="80"/>
      <c r="AJ18" s="272"/>
      <c r="AK18" s="204">
        <f t="shared" si="6"/>
        <v>0</v>
      </c>
      <c r="AL18" s="278"/>
      <c r="AM18" s="80"/>
      <c r="AN18" s="272"/>
      <c r="AO18" s="204">
        <f t="shared" si="7"/>
        <v>0</v>
      </c>
      <c r="AP18" s="278"/>
      <c r="AQ18" s="80"/>
      <c r="AR18" s="272"/>
      <c r="AS18" s="204">
        <f t="shared" si="8"/>
        <v>0</v>
      </c>
      <c r="AT18" s="278"/>
      <c r="AU18" s="80"/>
      <c r="AV18" s="272"/>
      <c r="AW18" s="204">
        <f t="shared" si="9"/>
        <v>0</v>
      </c>
      <c r="AX18" s="278"/>
      <c r="AY18" s="80"/>
      <c r="AZ18" s="272"/>
      <c r="BA18" s="204">
        <f t="shared" si="10"/>
        <v>0</v>
      </c>
      <c r="BB18" s="278"/>
      <c r="BC18" s="80"/>
      <c r="BD18" s="272"/>
      <c r="BE18" s="204">
        <f t="shared" si="11"/>
        <v>0</v>
      </c>
      <c r="BF18" s="278"/>
    </row>
    <row r="19" spans="1:58" ht="19.5" customHeight="1" x14ac:dyDescent="0.15">
      <c r="A19" s="16">
        <v>15</v>
      </c>
      <c r="B19" s="210" t="str">
        <f>IF(ISBLANK(短期借入情報!C19),"",短期借入情報!C19)</f>
        <v/>
      </c>
      <c r="C19" s="210" t="str">
        <f>IF(ISBLANK(短期借入情報!D19),"",短期借入情報!D19)</f>
        <v/>
      </c>
      <c r="D19" s="210" t="str">
        <f>IF(ISBLANK(短期借入情報!E19),"",短期借入情報!E19)</f>
        <v/>
      </c>
      <c r="E19" s="227">
        <f>短期借入情報!H19</f>
        <v>0</v>
      </c>
      <c r="F19" s="228" t="str">
        <f>IF(ISBLANK(短期借入情報!K19),"",短期借入情報!K19)</f>
        <v/>
      </c>
      <c r="G19" s="229" t="str">
        <f>IF(ISBLANK(短期借入情報!L19),"",短期借入情報!L19)</f>
        <v/>
      </c>
      <c r="H19" s="231">
        <f>短期借入情報!N19</f>
        <v>0</v>
      </c>
      <c r="I19" s="227">
        <f>短期借入情報!J19</f>
        <v>0</v>
      </c>
      <c r="J19" s="65"/>
      <c r="K19" s="69"/>
      <c r="L19" s="274"/>
      <c r="M19" s="204">
        <f t="shared" si="0"/>
        <v>0</v>
      </c>
      <c r="N19" s="278"/>
      <c r="O19" s="69"/>
      <c r="P19" s="272"/>
      <c r="Q19" s="204">
        <f t="shared" si="1"/>
        <v>0</v>
      </c>
      <c r="R19" s="278"/>
      <c r="S19" s="69"/>
      <c r="T19" s="272"/>
      <c r="U19" s="204">
        <f t="shared" si="2"/>
        <v>0</v>
      </c>
      <c r="V19" s="278"/>
      <c r="W19" s="69"/>
      <c r="X19" s="272"/>
      <c r="Y19" s="204">
        <f t="shared" si="3"/>
        <v>0</v>
      </c>
      <c r="Z19" s="278"/>
      <c r="AA19" s="69"/>
      <c r="AB19" s="272"/>
      <c r="AC19" s="204">
        <f t="shared" si="4"/>
        <v>0</v>
      </c>
      <c r="AD19" s="278"/>
      <c r="AE19" s="69"/>
      <c r="AF19" s="272"/>
      <c r="AG19" s="204">
        <f t="shared" si="5"/>
        <v>0</v>
      </c>
      <c r="AH19" s="278"/>
      <c r="AI19" s="69"/>
      <c r="AJ19" s="272"/>
      <c r="AK19" s="204">
        <f t="shared" si="6"/>
        <v>0</v>
      </c>
      <c r="AL19" s="278"/>
      <c r="AM19" s="69"/>
      <c r="AN19" s="272"/>
      <c r="AO19" s="204">
        <f t="shared" si="7"/>
        <v>0</v>
      </c>
      <c r="AP19" s="278"/>
      <c r="AQ19" s="69"/>
      <c r="AR19" s="272"/>
      <c r="AS19" s="204">
        <f t="shared" si="8"/>
        <v>0</v>
      </c>
      <c r="AT19" s="278"/>
      <c r="AU19" s="69"/>
      <c r="AV19" s="272"/>
      <c r="AW19" s="204">
        <f t="shared" si="9"/>
        <v>0</v>
      </c>
      <c r="AX19" s="278"/>
      <c r="AY19" s="69"/>
      <c r="AZ19" s="272"/>
      <c r="BA19" s="204">
        <f t="shared" si="10"/>
        <v>0</v>
      </c>
      <c r="BB19" s="278"/>
      <c r="BC19" s="69"/>
      <c r="BD19" s="272"/>
      <c r="BE19" s="204">
        <f t="shared" si="11"/>
        <v>0</v>
      </c>
      <c r="BF19" s="278"/>
    </row>
    <row r="20" spans="1:58" ht="19.5" customHeight="1" x14ac:dyDescent="0.15">
      <c r="A20" s="16">
        <v>16</v>
      </c>
      <c r="B20" s="210" t="str">
        <f>IF(ISBLANK(短期借入情報!C20),"",短期借入情報!C20)</f>
        <v/>
      </c>
      <c r="C20" s="210" t="str">
        <f>IF(ISBLANK(短期借入情報!D20),"",短期借入情報!D20)</f>
        <v/>
      </c>
      <c r="D20" s="210" t="str">
        <f>IF(ISBLANK(短期借入情報!E20),"",短期借入情報!E20)</f>
        <v/>
      </c>
      <c r="E20" s="227">
        <f>短期借入情報!H20</f>
        <v>0</v>
      </c>
      <c r="F20" s="228" t="str">
        <f>IF(ISBLANK(短期借入情報!K20),"",短期借入情報!K20)</f>
        <v/>
      </c>
      <c r="G20" s="229" t="str">
        <f>IF(ISBLANK(短期借入情報!L20),"",短期借入情報!L20)</f>
        <v/>
      </c>
      <c r="H20" s="231">
        <f>短期借入情報!N20</f>
        <v>0</v>
      </c>
      <c r="I20" s="227">
        <f>短期借入情報!J20</f>
        <v>0</v>
      </c>
      <c r="J20" s="65"/>
      <c r="K20" s="69"/>
      <c r="L20" s="274"/>
      <c r="M20" s="204">
        <f t="shared" si="0"/>
        <v>0</v>
      </c>
      <c r="N20" s="278"/>
      <c r="O20" s="69"/>
      <c r="P20" s="272"/>
      <c r="Q20" s="204">
        <f t="shared" si="1"/>
        <v>0</v>
      </c>
      <c r="R20" s="278"/>
      <c r="S20" s="69"/>
      <c r="T20" s="272"/>
      <c r="U20" s="204">
        <f t="shared" si="2"/>
        <v>0</v>
      </c>
      <c r="V20" s="278"/>
      <c r="W20" s="69"/>
      <c r="X20" s="272"/>
      <c r="Y20" s="204">
        <f t="shared" si="3"/>
        <v>0</v>
      </c>
      <c r="Z20" s="278"/>
      <c r="AA20" s="69"/>
      <c r="AB20" s="272"/>
      <c r="AC20" s="204">
        <f t="shared" si="4"/>
        <v>0</v>
      </c>
      <c r="AD20" s="278"/>
      <c r="AE20" s="69"/>
      <c r="AF20" s="272"/>
      <c r="AG20" s="204">
        <f t="shared" si="5"/>
        <v>0</v>
      </c>
      <c r="AH20" s="278"/>
      <c r="AI20" s="69"/>
      <c r="AJ20" s="272"/>
      <c r="AK20" s="204">
        <f t="shared" si="6"/>
        <v>0</v>
      </c>
      <c r="AL20" s="278"/>
      <c r="AM20" s="69"/>
      <c r="AN20" s="272"/>
      <c r="AO20" s="204">
        <f t="shared" si="7"/>
        <v>0</v>
      </c>
      <c r="AP20" s="278"/>
      <c r="AQ20" s="69"/>
      <c r="AR20" s="272"/>
      <c r="AS20" s="204">
        <f t="shared" si="8"/>
        <v>0</v>
      </c>
      <c r="AT20" s="278"/>
      <c r="AU20" s="69"/>
      <c r="AV20" s="272"/>
      <c r="AW20" s="204">
        <f t="shared" si="9"/>
        <v>0</v>
      </c>
      <c r="AX20" s="278"/>
      <c r="AY20" s="69"/>
      <c r="AZ20" s="272"/>
      <c r="BA20" s="204">
        <f t="shared" si="10"/>
        <v>0</v>
      </c>
      <c r="BB20" s="278"/>
      <c r="BC20" s="69"/>
      <c r="BD20" s="272"/>
      <c r="BE20" s="204">
        <f t="shared" si="11"/>
        <v>0</v>
      </c>
      <c r="BF20" s="278"/>
    </row>
    <row r="21" spans="1:58" ht="19.5" customHeight="1" x14ac:dyDescent="0.15">
      <c r="A21" s="16">
        <v>17</v>
      </c>
      <c r="B21" s="210" t="str">
        <f>IF(ISBLANK(短期借入情報!C21),"",短期借入情報!C21)</f>
        <v/>
      </c>
      <c r="C21" s="210" t="str">
        <f>IF(ISBLANK(短期借入情報!D21),"",短期借入情報!D21)</f>
        <v/>
      </c>
      <c r="D21" s="210" t="str">
        <f>IF(ISBLANK(短期借入情報!E21),"",短期借入情報!E21)</f>
        <v/>
      </c>
      <c r="E21" s="227">
        <f>短期借入情報!H21</f>
        <v>0</v>
      </c>
      <c r="F21" s="228" t="str">
        <f>IF(ISBLANK(短期借入情報!K21),"",短期借入情報!K21)</f>
        <v/>
      </c>
      <c r="G21" s="229" t="str">
        <f>IF(ISBLANK(短期借入情報!L21),"",短期借入情報!L21)</f>
        <v/>
      </c>
      <c r="H21" s="231">
        <f>短期借入情報!N21</f>
        <v>0</v>
      </c>
      <c r="I21" s="227">
        <f>短期借入情報!J21</f>
        <v>0</v>
      </c>
      <c r="J21" s="79"/>
      <c r="K21" s="80"/>
      <c r="L21" s="275"/>
      <c r="M21" s="204">
        <f t="shared" si="0"/>
        <v>0</v>
      </c>
      <c r="N21" s="278"/>
      <c r="O21" s="80"/>
      <c r="P21" s="272"/>
      <c r="Q21" s="204">
        <f t="shared" si="1"/>
        <v>0</v>
      </c>
      <c r="R21" s="278"/>
      <c r="S21" s="80"/>
      <c r="T21" s="272"/>
      <c r="U21" s="204">
        <f t="shared" si="2"/>
        <v>0</v>
      </c>
      <c r="V21" s="278"/>
      <c r="W21" s="80"/>
      <c r="X21" s="272"/>
      <c r="Y21" s="204">
        <f t="shared" si="3"/>
        <v>0</v>
      </c>
      <c r="Z21" s="278"/>
      <c r="AA21" s="80"/>
      <c r="AB21" s="272"/>
      <c r="AC21" s="204">
        <f t="shared" si="4"/>
        <v>0</v>
      </c>
      <c r="AD21" s="278"/>
      <c r="AE21" s="80"/>
      <c r="AF21" s="272"/>
      <c r="AG21" s="204">
        <f t="shared" si="5"/>
        <v>0</v>
      </c>
      <c r="AH21" s="278"/>
      <c r="AI21" s="80"/>
      <c r="AJ21" s="272"/>
      <c r="AK21" s="204">
        <f t="shared" si="6"/>
        <v>0</v>
      </c>
      <c r="AL21" s="278"/>
      <c r="AM21" s="80"/>
      <c r="AN21" s="272"/>
      <c r="AO21" s="204">
        <f t="shared" si="7"/>
        <v>0</v>
      </c>
      <c r="AP21" s="278"/>
      <c r="AQ21" s="80"/>
      <c r="AR21" s="272"/>
      <c r="AS21" s="204">
        <f t="shared" si="8"/>
        <v>0</v>
      </c>
      <c r="AT21" s="278"/>
      <c r="AU21" s="80"/>
      <c r="AV21" s="272"/>
      <c r="AW21" s="204">
        <f t="shared" si="9"/>
        <v>0</v>
      </c>
      <c r="AX21" s="278"/>
      <c r="AY21" s="80"/>
      <c r="AZ21" s="272"/>
      <c r="BA21" s="204">
        <f t="shared" si="10"/>
        <v>0</v>
      </c>
      <c r="BB21" s="278"/>
      <c r="BC21" s="80"/>
      <c r="BD21" s="272"/>
      <c r="BE21" s="204">
        <f t="shared" si="11"/>
        <v>0</v>
      </c>
      <c r="BF21" s="278"/>
    </row>
    <row r="22" spans="1:58" ht="19.5" customHeight="1" x14ac:dyDescent="0.15">
      <c r="A22" s="16">
        <v>18</v>
      </c>
      <c r="B22" s="210" t="str">
        <f>IF(ISBLANK(短期借入情報!C22),"",短期借入情報!C22)</f>
        <v/>
      </c>
      <c r="C22" s="210" t="str">
        <f>IF(ISBLANK(短期借入情報!D22),"",短期借入情報!D22)</f>
        <v/>
      </c>
      <c r="D22" s="210" t="str">
        <f>IF(ISBLANK(短期借入情報!E22),"",短期借入情報!E22)</f>
        <v/>
      </c>
      <c r="E22" s="227">
        <f>短期借入情報!H22</f>
        <v>0</v>
      </c>
      <c r="F22" s="228" t="str">
        <f>IF(ISBLANK(短期借入情報!K22),"",短期借入情報!K22)</f>
        <v/>
      </c>
      <c r="G22" s="229" t="str">
        <f>IF(ISBLANK(短期借入情報!L22),"",短期借入情報!L22)</f>
        <v/>
      </c>
      <c r="H22" s="231">
        <f>短期借入情報!N22</f>
        <v>0</v>
      </c>
      <c r="I22" s="227">
        <f>短期借入情報!J22</f>
        <v>0</v>
      </c>
      <c r="J22" s="65"/>
      <c r="K22" s="69"/>
      <c r="L22" s="274"/>
      <c r="M22" s="204">
        <f t="shared" si="0"/>
        <v>0</v>
      </c>
      <c r="N22" s="278"/>
      <c r="O22" s="69"/>
      <c r="P22" s="272"/>
      <c r="Q22" s="204">
        <f t="shared" si="1"/>
        <v>0</v>
      </c>
      <c r="R22" s="278"/>
      <c r="S22" s="69"/>
      <c r="T22" s="272"/>
      <c r="U22" s="204">
        <f t="shared" si="2"/>
        <v>0</v>
      </c>
      <c r="V22" s="278"/>
      <c r="W22" s="69"/>
      <c r="X22" s="272"/>
      <c r="Y22" s="204">
        <f t="shared" si="3"/>
        <v>0</v>
      </c>
      <c r="Z22" s="278"/>
      <c r="AA22" s="69"/>
      <c r="AB22" s="272"/>
      <c r="AC22" s="204">
        <f t="shared" si="4"/>
        <v>0</v>
      </c>
      <c r="AD22" s="278"/>
      <c r="AE22" s="69"/>
      <c r="AF22" s="272"/>
      <c r="AG22" s="204">
        <f t="shared" si="5"/>
        <v>0</v>
      </c>
      <c r="AH22" s="278"/>
      <c r="AI22" s="69"/>
      <c r="AJ22" s="272"/>
      <c r="AK22" s="204">
        <f t="shared" si="6"/>
        <v>0</v>
      </c>
      <c r="AL22" s="278"/>
      <c r="AM22" s="69"/>
      <c r="AN22" s="272"/>
      <c r="AO22" s="204">
        <f t="shared" si="7"/>
        <v>0</v>
      </c>
      <c r="AP22" s="278"/>
      <c r="AQ22" s="69"/>
      <c r="AR22" s="272"/>
      <c r="AS22" s="204">
        <f t="shared" si="8"/>
        <v>0</v>
      </c>
      <c r="AT22" s="278"/>
      <c r="AU22" s="69"/>
      <c r="AV22" s="272"/>
      <c r="AW22" s="204">
        <f t="shared" si="9"/>
        <v>0</v>
      </c>
      <c r="AX22" s="278"/>
      <c r="AY22" s="69"/>
      <c r="AZ22" s="272"/>
      <c r="BA22" s="204">
        <f t="shared" si="10"/>
        <v>0</v>
      </c>
      <c r="BB22" s="278"/>
      <c r="BC22" s="69"/>
      <c r="BD22" s="272"/>
      <c r="BE22" s="204">
        <f t="shared" si="11"/>
        <v>0</v>
      </c>
      <c r="BF22" s="278"/>
    </row>
    <row r="23" spans="1:58" ht="19.5" customHeight="1" x14ac:dyDescent="0.15">
      <c r="A23" s="16">
        <v>19</v>
      </c>
      <c r="B23" s="210" t="str">
        <f>IF(ISBLANK(短期借入情報!C23),"",短期借入情報!C23)</f>
        <v/>
      </c>
      <c r="C23" s="210" t="str">
        <f>IF(ISBLANK(短期借入情報!D23),"",短期借入情報!D23)</f>
        <v/>
      </c>
      <c r="D23" s="210" t="str">
        <f>IF(ISBLANK(短期借入情報!E23),"",短期借入情報!E23)</f>
        <v/>
      </c>
      <c r="E23" s="227">
        <f>短期借入情報!H23</f>
        <v>0</v>
      </c>
      <c r="F23" s="228" t="str">
        <f>IF(ISBLANK(短期借入情報!K23),"",短期借入情報!K23)</f>
        <v/>
      </c>
      <c r="G23" s="229" t="str">
        <f>IF(ISBLANK(短期借入情報!L23),"",短期借入情報!L23)</f>
        <v/>
      </c>
      <c r="H23" s="231">
        <f>短期借入情報!N23</f>
        <v>0</v>
      </c>
      <c r="I23" s="227">
        <f>短期借入情報!J23</f>
        <v>0</v>
      </c>
      <c r="J23" s="65"/>
      <c r="K23" s="69"/>
      <c r="L23" s="274"/>
      <c r="M23" s="204">
        <f t="shared" si="0"/>
        <v>0</v>
      </c>
      <c r="N23" s="278"/>
      <c r="O23" s="69"/>
      <c r="P23" s="272"/>
      <c r="Q23" s="204">
        <f t="shared" si="1"/>
        <v>0</v>
      </c>
      <c r="R23" s="278"/>
      <c r="S23" s="69"/>
      <c r="T23" s="272"/>
      <c r="U23" s="204">
        <f t="shared" si="2"/>
        <v>0</v>
      </c>
      <c r="V23" s="278"/>
      <c r="W23" s="69"/>
      <c r="X23" s="272"/>
      <c r="Y23" s="204">
        <f t="shared" si="3"/>
        <v>0</v>
      </c>
      <c r="Z23" s="278"/>
      <c r="AA23" s="69"/>
      <c r="AB23" s="272"/>
      <c r="AC23" s="204">
        <f t="shared" si="4"/>
        <v>0</v>
      </c>
      <c r="AD23" s="278"/>
      <c r="AE23" s="69"/>
      <c r="AF23" s="272"/>
      <c r="AG23" s="204">
        <f t="shared" si="5"/>
        <v>0</v>
      </c>
      <c r="AH23" s="278"/>
      <c r="AI23" s="69"/>
      <c r="AJ23" s="272"/>
      <c r="AK23" s="204">
        <f t="shared" si="6"/>
        <v>0</v>
      </c>
      <c r="AL23" s="278"/>
      <c r="AM23" s="69"/>
      <c r="AN23" s="272"/>
      <c r="AO23" s="204">
        <f t="shared" si="7"/>
        <v>0</v>
      </c>
      <c r="AP23" s="278"/>
      <c r="AQ23" s="69"/>
      <c r="AR23" s="272"/>
      <c r="AS23" s="204">
        <f t="shared" si="8"/>
        <v>0</v>
      </c>
      <c r="AT23" s="278"/>
      <c r="AU23" s="69"/>
      <c r="AV23" s="272"/>
      <c r="AW23" s="204">
        <f t="shared" si="9"/>
        <v>0</v>
      </c>
      <c r="AX23" s="278"/>
      <c r="AY23" s="69"/>
      <c r="AZ23" s="272"/>
      <c r="BA23" s="204">
        <f t="shared" si="10"/>
        <v>0</v>
      </c>
      <c r="BB23" s="278"/>
      <c r="BC23" s="69"/>
      <c r="BD23" s="272"/>
      <c r="BE23" s="204">
        <f t="shared" si="11"/>
        <v>0</v>
      </c>
      <c r="BF23" s="278"/>
    </row>
    <row r="24" spans="1:58" ht="19.5" customHeight="1" x14ac:dyDescent="0.15">
      <c r="A24" s="20">
        <v>20</v>
      </c>
      <c r="B24" s="211" t="str">
        <f>IF(ISBLANK(短期借入情報!C24),"",短期借入情報!C24)</f>
        <v/>
      </c>
      <c r="C24" s="211" t="str">
        <f>IF(ISBLANK(短期借入情報!D24),"",短期借入情報!D24)</f>
        <v/>
      </c>
      <c r="D24" s="211" t="str">
        <f>IF(ISBLANK(短期借入情報!E24),"",短期借入情報!E24)</f>
        <v/>
      </c>
      <c r="E24" s="215">
        <f>短期借入情報!H24</f>
        <v>0</v>
      </c>
      <c r="F24" s="217" t="str">
        <f>IF(ISBLANK(短期借入情報!K24),"",短期借入情報!K24)</f>
        <v/>
      </c>
      <c r="G24" s="220" t="str">
        <f>IF(ISBLANK(短期借入情報!L24),"",短期借入情報!L24)</f>
        <v/>
      </c>
      <c r="H24" s="232">
        <f>短期借入情報!N24</f>
        <v>0</v>
      </c>
      <c r="I24" s="215">
        <f>短期借入情報!J24</f>
        <v>0</v>
      </c>
      <c r="J24" s="66"/>
      <c r="K24" s="70"/>
      <c r="L24" s="276"/>
      <c r="M24" s="204">
        <f t="shared" si="0"/>
        <v>0</v>
      </c>
      <c r="N24" s="279"/>
      <c r="O24" s="70"/>
      <c r="P24" s="272"/>
      <c r="Q24" s="204">
        <f t="shared" si="1"/>
        <v>0</v>
      </c>
      <c r="R24" s="279"/>
      <c r="S24" s="70"/>
      <c r="T24" s="272"/>
      <c r="U24" s="204">
        <f t="shared" si="2"/>
        <v>0</v>
      </c>
      <c r="V24" s="279"/>
      <c r="W24" s="70"/>
      <c r="X24" s="272"/>
      <c r="Y24" s="204">
        <f t="shared" si="3"/>
        <v>0</v>
      </c>
      <c r="Z24" s="279"/>
      <c r="AA24" s="70"/>
      <c r="AB24" s="272"/>
      <c r="AC24" s="204">
        <f t="shared" si="4"/>
        <v>0</v>
      </c>
      <c r="AD24" s="279"/>
      <c r="AE24" s="70"/>
      <c r="AF24" s="272"/>
      <c r="AG24" s="204">
        <f t="shared" si="5"/>
        <v>0</v>
      </c>
      <c r="AH24" s="279"/>
      <c r="AI24" s="70"/>
      <c r="AJ24" s="272"/>
      <c r="AK24" s="204">
        <f t="shared" si="6"/>
        <v>0</v>
      </c>
      <c r="AL24" s="279"/>
      <c r="AM24" s="70"/>
      <c r="AN24" s="272"/>
      <c r="AO24" s="204">
        <f t="shared" si="7"/>
        <v>0</v>
      </c>
      <c r="AP24" s="279"/>
      <c r="AQ24" s="70"/>
      <c r="AR24" s="272"/>
      <c r="AS24" s="204">
        <f t="shared" si="8"/>
        <v>0</v>
      </c>
      <c r="AT24" s="279"/>
      <c r="AU24" s="70"/>
      <c r="AV24" s="272"/>
      <c r="AW24" s="204">
        <f t="shared" si="9"/>
        <v>0</v>
      </c>
      <c r="AX24" s="279"/>
      <c r="AY24" s="70"/>
      <c r="AZ24" s="272"/>
      <c r="BA24" s="204">
        <f t="shared" si="10"/>
        <v>0</v>
      </c>
      <c r="BB24" s="279"/>
      <c r="BC24" s="70"/>
      <c r="BD24" s="272"/>
      <c r="BE24" s="204">
        <f t="shared" si="11"/>
        <v>0</v>
      </c>
      <c r="BF24" s="279"/>
    </row>
    <row r="25" spans="1:58" ht="24" customHeight="1" x14ac:dyDescent="0.15">
      <c r="A25" s="332" t="s">
        <v>24</v>
      </c>
      <c r="B25" s="333"/>
      <c r="C25" s="334"/>
      <c r="D25" s="233"/>
      <c r="E25" s="67">
        <f>SUM(E5:E24)</f>
        <v>0</v>
      </c>
      <c r="F25" s="71"/>
      <c r="G25" s="77"/>
      <c r="H25" s="81"/>
      <c r="I25" s="67">
        <f>SUM(I5:I24)</f>
        <v>0</v>
      </c>
      <c r="J25" s="67">
        <f>SUM(J5:J24)</f>
        <v>0</v>
      </c>
      <c r="K25" s="82">
        <f>SUM(K5:K24)</f>
        <v>0</v>
      </c>
      <c r="L25" s="83">
        <f t="shared" ref="L25:N25" si="12">SUM(L5:L24)</f>
        <v>0</v>
      </c>
      <c r="M25" s="203">
        <f t="shared" si="12"/>
        <v>0</v>
      </c>
      <c r="N25" s="203">
        <f t="shared" si="12"/>
        <v>0</v>
      </c>
      <c r="O25" s="82">
        <f>SUM(O5:O24)</f>
        <v>0</v>
      </c>
      <c r="P25" s="83">
        <f t="shared" ref="P25" si="13">SUM(P5:P24)</f>
        <v>0</v>
      </c>
      <c r="Q25" s="203">
        <f t="shared" ref="Q25:R25" si="14">SUM(Q5:Q24)</f>
        <v>0</v>
      </c>
      <c r="R25" s="84">
        <f t="shared" si="14"/>
        <v>0</v>
      </c>
      <c r="S25" s="82">
        <f>SUM(S5:S24)</f>
        <v>0</v>
      </c>
      <c r="T25" s="83">
        <f t="shared" ref="T25" si="15">SUM(T5:T24)</f>
        <v>0</v>
      </c>
      <c r="U25" s="203">
        <f t="shared" ref="U25:V25" si="16">SUM(U5:U24)</f>
        <v>0</v>
      </c>
      <c r="V25" s="84">
        <f t="shared" si="16"/>
        <v>0</v>
      </c>
      <c r="W25" s="82">
        <f>SUM(W5:W24)</f>
        <v>0</v>
      </c>
      <c r="X25" s="83">
        <f t="shared" ref="X25" si="17">SUM(X5:X24)</f>
        <v>0</v>
      </c>
      <c r="Y25" s="203">
        <f t="shared" ref="Y25:Z25" si="18">SUM(Y5:Y24)</f>
        <v>0</v>
      </c>
      <c r="Z25" s="84">
        <f t="shared" si="18"/>
        <v>0</v>
      </c>
      <c r="AA25" s="82">
        <f>SUM(AA5:AA24)</f>
        <v>0</v>
      </c>
      <c r="AB25" s="83">
        <f t="shared" ref="AB25" si="19">SUM(AB5:AB24)</f>
        <v>0</v>
      </c>
      <c r="AC25" s="203">
        <f t="shared" ref="AC25:AD25" si="20">SUM(AC5:AC24)</f>
        <v>0</v>
      </c>
      <c r="AD25" s="84">
        <f t="shared" si="20"/>
        <v>0</v>
      </c>
      <c r="AE25" s="82">
        <f>SUM(AE5:AE24)</f>
        <v>0</v>
      </c>
      <c r="AF25" s="83">
        <f t="shared" ref="AF25" si="21">SUM(AF5:AF24)</f>
        <v>0</v>
      </c>
      <c r="AG25" s="203">
        <f t="shared" ref="AG25:AH25" si="22">SUM(AG5:AG24)</f>
        <v>0</v>
      </c>
      <c r="AH25" s="84">
        <f t="shared" si="22"/>
        <v>0</v>
      </c>
      <c r="AI25" s="82">
        <f>SUM(AI5:AI24)</f>
        <v>0</v>
      </c>
      <c r="AJ25" s="83">
        <f t="shared" ref="AJ25" si="23">SUM(AJ5:AJ24)</f>
        <v>0</v>
      </c>
      <c r="AK25" s="203">
        <f t="shared" ref="AK25:AL25" si="24">SUM(AK5:AK24)</f>
        <v>0</v>
      </c>
      <c r="AL25" s="84">
        <f t="shared" si="24"/>
        <v>0</v>
      </c>
      <c r="AM25" s="82">
        <f>SUM(AM5:AM24)</f>
        <v>0</v>
      </c>
      <c r="AN25" s="83">
        <f t="shared" ref="AN25" si="25">SUM(AN5:AN24)</f>
        <v>0</v>
      </c>
      <c r="AO25" s="203">
        <f t="shared" ref="AO25:AP25" si="26">SUM(AO5:AO24)</f>
        <v>0</v>
      </c>
      <c r="AP25" s="84">
        <f t="shared" si="26"/>
        <v>0</v>
      </c>
      <c r="AQ25" s="82">
        <f>SUM(AQ5:AQ24)</f>
        <v>0</v>
      </c>
      <c r="AR25" s="83">
        <f t="shared" ref="AR25" si="27">SUM(AR5:AR24)</f>
        <v>0</v>
      </c>
      <c r="AS25" s="203">
        <f t="shared" ref="AS25:AT25" si="28">SUM(AS5:AS24)</f>
        <v>0</v>
      </c>
      <c r="AT25" s="84">
        <f t="shared" si="28"/>
        <v>0</v>
      </c>
      <c r="AU25" s="82">
        <f>SUM(AU5:AU24)</f>
        <v>0</v>
      </c>
      <c r="AV25" s="83">
        <f t="shared" ref="AV25" si="29">SUM(AV5:AV24)</f>
        <v>0</v>
      </c>
      <c r="AW25" s="203">
        <f t="shared" ref="AW25:AX25" si="30">SUM(AW5:AW24)</f>
        <v>0</v>
      </c>
      <c r="AX25" s="84">
        <f t="shared" si="30"/>
        <v>0</v>
      </c>
      <c r="AY25" s="82">
        <f>SUM(AY5:AY24)</f>
        <v>0</v>
      </c>
      <c r="AZ25" s="83">
        <f t="shared" ref="AZ25" si="31">SUM(AZ5:AZ24)</f>
        <v>0</v>
      </c>
      <c r="BA25" s="203">
        <f t="shared" ref="BA25:BB25" si="32">SUM(BA5:BA24)</f>
        <v>0</v>
      </c>
      <c r="BB25" s="84">
        <f t="shared" si="32"/>
        <v>0</v>
      </c>
      <c r="BC25" s="82">
        <f>SUM(BC5:BC24)</f>
        <v>0</v>
      </c>
      <c r="BD25" s="83">
        <f t="shared" ref="BD25" si="33">SUM(BD5:BD24)</f>
        <v>0</v>
      </c>
      <c r="BE25" s="83">
        <f t="shared" ref="BE25:BF25" si="34">SUM(BE5:BE24)</f>
        <v>0</v>
      </c>
      <c r="BF25" s="84">
        <f t="shared" si="34"/>
        <v>0</v>
      </c>
    </row>
    <row r="26" spans="1:58" ht="15" customHeight="1" x14ac:dyDescent="0.15"/>
  </sheetData>
  <mergeCells count="21">
    <mergeCell ref="AA3:AC3"/>
    <mergeCell ref="AE3:AG3"/>
    <mergeCell ref="AI3:AK3"/>
    <mergeCell ref="AM3:AO3"/>
    <mergeCell ref="AQ3:AS3"/>
    <mergeCell ref="BC3:BF3"/>
    <mergeCell ref="A3:A4"/>
    <mergeCell ref="A25:C25"/>
    <mergeCell ref="S3:U3"/>
    <mergeCell ref="B3:B4"/>
    <mergeCell ref="C3:C4"/>
    <mergeCell ref="O3:Q3"/>
    <mergeCell ref="K3:N3"/>
    <mergeCell ref="D3:D4"/>
    <mergeCell ref="E3:E4"/>
    <mergeCell ref="F3:G3"/>
    <mergeCell ref="H3:H4"/>
    <mergeCell ref="I3:I4"/>
    <mergeCell ref="AU3:AW3"/>
    <mergeCell ref="AY3:BA3"/>
    <mergeCell ref="W3:Y3"/>
  </mergeCells>
  <phoneticPr fontId="1"/>
  <pageMargins left="0.39370078740157483" right="0.39370078740157483" top="0.39370078740157483" bottom="0.39370078740157483" header="0.31496062992125984" footer="0.31496062992125984"/>
  <pageSetup paperSize="8" scale="50" fitToHeight="0" orientation="landscape" horizontalDpi="0" verticalDpi="0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AF28"/>
  <sheetViews>
    <sheetView zoomScaleNormal="100" workbookViewId="0">
      <pane xSplit="3" ySplit="4" topLeftCell="D5" activePane="bottomRight" state="frozen"/>
      <selection activeCell="N5" sqref="N5"/>
      <selection pane="topRight" activeCell="N5" sqref="N5"/>
      <selection pane="bottomLeft" activeCell="N5" sqref="N5"/>
      <selection pane="bottomRight" activeCell="G1" sqref="G1"/>
    </sheetView>
  </sheetViews>
  <sheetFormatPr defaultRowHeight="12" x14ac:dyDescent="0.15"/>
  <cols>
    <col min="1" max="1" width="4.25" style="6" customWidth="1"/>
    <col min="2" max="2" width="16.625" style="6" customWidth="1"/>
    <col min="3" max="3" width="15.5" style="7" customWidth="1"/>
    <col min="4" max="5" width="9.5" style="6" customWidth="1"/>
    <col min="6" max="8" width="9.125" style="6" customWidth="1"/>
    <col min="9" max="32" width="8.625" style="6" customWidth="1"/>
    <col min="33" max="16384" width="9" style="6"/>
  </cols>
  <sheetData>
    <row r="1" spans="1:32" ht="17.25" x14ac:dyDescent="0.15">
      <c r="A1" s="5" t="s">
        <v>20</v>
      </c>
    </row>
    <row r="2" spans="1:32" ht="13.5" x14ac:dyDescent="0.15">
      <c r="A2" s="8"/>
      <c r="B2" s="8"/>
      <c r="AE2" s="10"/>
      <c r="AF2" s="10" t="s">
        <v>13</v>
      </c>
    </row>
    <row r="3" spans="1:32" ht="18" customHeight="1" x14ac:dyDescent="0.15">
      <c r="A3" s="343" t="s">
        <v>50</v>
      </c>
      <c r="B3" s="356" t="s">
        <v>21</v>
      </c>
      <c r="C3" s="337" t="s">
        <v>105</v>
      </c>
      <c r="D3" s="354" t="s">
        <v>68</v>
      </c>
      <c r="E3" s="354" t="s">
        <v>100</v>
      </c>
      <c r="F3" s="354" t="s">
        <v>101</v>
      </c>
      <c r="G3" s="354" t="s">
        <v>67</v>
      </c>
      <c r="H3" s="170">
        <f>DATE(YEAR(I3),MONTH(I3)-1,1)</f>
        <v>43160</v>
      </c>
      <c r="I3" s="359">
        <f>'借入金（長期）'!K3</f>
        <v>43191</v>
      </c>
      <c r="J3" s="360"/>
      <c r="K3" s="351">
        <f>DATE(YEAR($I3),MONTH($I3)+1,1)</f>
        <v>43221</v>
      </c>
      <c r="L3" s="351"/>
      <c r="M3" s="351">
        <f>DATE(YEAR($I3),MONTH($I3)+2,1)</f>
        <v>43252</v>
      </c>
      <c r="N3" s="351"/>
      <c r="O3" s="351">
        <f>DATE(YEAR($I3),MONTH($I3)+3,1)</f>
        <v>43282</v>
      </c>
      <c r="P3" s="351"/>
      <c r="Q3" s="351">
        <f>DATE(YEAR($I3),MONTH($I3)+4,1)</f>
        <v>43313</v>
      </c>
      <c r="R3" s="351"/>
      <c r="S3" s="351">
        <f>DATE(YEAR($I3),MONTH($I3)+5,1)</f>
        <v>43344</v>
      </c>
      <c r="T3" s="351"/>
      <c r="U3" s="351">
        <f>DATE(YEAR($I3),MONTH($I3)+6,1)</f>
        <v>43374</v>
      </c>
      <c r="V3" s="351"/>
      <c r="W3" s="351">
        <f>DATE(YEAR($I3),MONTH($I3)+7,1)</f>
        <v>43405</v>
      </c>
      <c r="X3" s="351"/>
      <c r="Y3" s="351">
        <f>DATE(YEAR($I3),MONTH($I3)+8,1)</f>
        <v>43435</v>
      </c>
      <c r="Z3" s="351"/>
      <c r="AA3" s="351">
        <f>DATE(YEAR($I3),MONTH($I3)+9,1)</f>
        <v>43466</v>
      </c>
      <c r="AB3" s="351"/>
      <c r="AC3" s="351">
        <f>DATE(YEAR($I3),MONTH($I3)+10,1)</f>
        <v>43497</v>
      </c>
      <c r="AD3" s="351"/>
      <c r="AE3" s="351">
        <f>DATE(YEAR($I3),MONTH($I3)+11,1)</f>
        <v>43525</v>
      </c>
      <c r="AF3" s="351"/>
    </row>
    <row r="4" spans="1:32" ht="18" customHeight="1" x14ac:dyDescent="0.15">
      <c r="A4" s="344"/>
      <c r="B4" s="357"/>
      <c r="C4" s="338"/>
      <c r="D4" s="355"/>
      <c r="E4" s="355"/>
      <c r="F4" s="355"/>
      <c r="G4" s="355"/>
      <c r="H4" s="164" t="s">
        <v>103</v>
      </c>
      <c r="I4" s="13" t="s">
        <v>104</v>
      </c>
      <c r="J4" s="171" t="s">
        <v>102</v>
      </c>
      <c r="K4" s="13" t="s">
        <v>104</v>
      </c>
      <c r="L4" s="171" t="s">
        <v>102</v>
      </c>
      <c r="M4" s="13" t="s">
        <v>104</v>
      </c>
      <c r="N4" s="171" t="s">
        <v>102</v>
      </c>
      <c r="O4" s="13" t="s">
        <v>104</v>
      </c>
      <c r="P4" s="171" t="s">
        <v>102</v>
      </c>
      <c r="Q4" s="13" t="s">
        <v>104</v>
      </c>
      <c r="R4" s="171" t="s">
        <v>102</v>
      </c>
      <c r="S4" s="13" t="s">
        <v>104</v>
      </c>
      <c r="T4" s="171" t="s">
        <v>102</v>
      </c>
      <c r="U4" s="13" t="s">
        <v>104</v>
      </c>
      <c r="V4" s="171" t="s">
        <v>102</v>
      </c>
      <c r="W4" s="13" t="s">
        <v>104</v>
      </c>
      <c r="X4" s="171" t="s">
        <v>102</v>
      </c>
      <c r="Y4" s="13" t="s">
        <v>104</v>
      </c>
      <c r="Z4" s="171" t="s">
        <v>102</v>
      </c>
      <c r="AA4" s="13" t="s">
        <v>104</v>
      </c>
      <c r="AB4" s="171" t="s">
        <v>102</v>
      </c>
      <c r="AC4" s="13" t="s">
        <v>104</v>
      </c>
      <c r="AD4" s="171" t="s">
        <v>102</v>
      </c>
      <c r="AE4" s="13" t="s">
        <v>104</v>
      </c>
      <c r="AF4" s="171" t="s">
        <v>102</v>
      </c>
    </row>
    <row r="5" spans="1:32" ht="19.5" customHeight="1" x14ac:dyDescent="0.15">
      <c r="A5" s="19">
        <v>1</v>
      </c>
      <c r="B5" s="18"/>
      <c r="C5" s="63"/>
      <c r="D5" s="166"/>
      <c r="E5" s="166"/>
      <c r="F5" s="64"/>
      <c r="G5" s="64"/>
      <c r="H5" s="64"/>
      <c r="I5" s="95">
        <f>IF(AND(TEXT(I$3,"yyyymm")&gt;=TEXT($D5,"yyyymm"),TEXT(I$3,"yyyymm")&lt;=TEXT($E5,"yyyymm")),$G5,0)</f>
        <v>0</v>
      </c>
      <c r="J5" s="87">
        <f>IF(H5&gt;0,H5-I5,0)</f>
        <v>0</v>
      </c>
      <c r="K5" s="95">
        <f>IF(AND(TEXT(K$3,"yyyymm")&gt;=TEXT($D5,"yyyymm"),TEXT(K$3,"yyyymm")&lt;=TEXT($E5,"yyyymm")),$G5,0)</f>
        <v>0</v>
      </c>
      <c r="L5" s="87">
        <f>IF(J5&gt;0,J5-K5,0)</f>
        <v>0</v>
      </c>
      <c r="M5" s="95">
        <f>IF(AND(TEXT(M$3,"yyyymm")&gt;=TEXT($D5,"yyyymm"),TEXT(M$3,"yyyymm")&lt;=TEXT($E5,"yyyymm")),$G5,0)</f>
        <v>0</v>
      </c>
      <c r="N5" s="87">
        <f>IF(L5&gt;0,L5-M5,0)</f>
        <v>0</v>
      </c>
      <c r="O5" s="95">
        <f>IF(AND(TEXT(O$3,"yyyymm")&gt;=TEXT($D5,"yyyymm"),TEXT(O$3,"yyyymm")&lt;=TEXT($E5,"yyyymm")),$G5,0)</f>
        <v>0</v>
      </c>
      <c r="P5" s="87">
        <f>IF(N5&gt;0,N5-O5,0)</f>
        <v>0</v>
      </c>
      <c r="Q5" s="95">
        <f>IF(AND(TEXT(Q$3,"yyyymm")&gt;=TEXT($D5,"yyyymm"),TEXT(Q$3,"yyyymm")&lt;=TEXT($E5,"yyyymm")),$G5,0)</f>
        <v>0</v>
      </c>
      <c r="R5" s="87">
        <f>IF(P5&gt;0,P5-Q5,0)</f>
        <v>0</v>
      </c>
      <c r="S5" s="95">
        <f>IF(AND(TEXT(S$3,"yyyymm")&gt;=TEXT($D5,"yyyymm"),TEXT(S$3,"yyyymm")&lt;=TEXT($E5,"yyyymm")),$G5,0)</f>
        <v>0</v>
      </c>
      <c r="T5" s="87">
        <f>IF(R5&gt;0,R5-S5,0)</f>
        <v>0</v>
      </c>
      <c r="U5" s="95">
        <f>IF(AND(TEXT(U$3,"yyyymm")&gt;=TEXT($D5,"yyyymm"),TEXT(U$3,"yyyymm")&lt;=TEXT($E5,"yyyymm")),$G5,0)</f>
        <v>0</v>
      </c>
      <c r="V5" s="87">
        <f>IF(T5&gt;0,T5-U5,0)</f>
        <v>0</v>
      </c>
      <c r="W5" s="95">
        <f>IF(AND(TEXT(W$3,"yyyymm")&gt;=TEXT($D5,"yyyymm"),TEXT(W$3,"yyyymm")&lt;=TEXT($E5,"yyyymm")),$G5,0)</f>
        <v>0</v>
      </c>
      <c r="X5" s="87">
        <f>IF(V5&gt;0,V5-W5,0)</f>
        <v>0</v>
      </c>
      <c r="Y5" s="95">
        <f>IF(AND(TEXT(Y$3,"yyyymm")&gt;=TEXT($D5,"yyyymm"),TEXT(Y$3,"yyyymm")&lt;=TEXT($E5,"yyyymm")),$G5,0)</f>
        <v>0</v>
      </c>
      <c r="Z5" s="87">
        <f>IF(X5&gt;0,X5-Y5,0)</f>
        <v>0</v>
      </c>
      <c r="AA5" s="95">
        <f>IF(AND(TEXT(AA$3,"yyyymm")&gt;=TEXT($D5,"yyyymm"),TEXT(AA$3,"yyyymm")&lt;=TEXT($E5,"yyyymm")),$G5,0)</f>
        <v>0</v>
      </c>
      <c r="AB5" s="87">
        <f>IF(Z5&gt;0,Z5-AA5,0)</f>
        <v>0</v>
      </c>
      <c r="AC5" s="95">
        <f>IF(AND(TEXT(AC$3,"yyyymm")&gt;=TEXT($D5,"yyyymm"),TEXT(AC$3,"yyyymm")&lt;=TEXT($E5,"yyyymm")),$G5,0)</f>
        <v>0</v>
      </c>
      <c r="AD5" s="87">
        <f>IF(AB5&gt;0,AB5-AC5,0)</f>
        <v>0</v>
      </c>
      <c r="AE5" s="95">
        <f>IF(AND(TEXT(AE$3,"yyyymm")&gt;=TEXT($D5,"yyyymm"),TEXT(AE$3,"yyyymm")&lt;=TEXT($E5,"yyyymm")),$G5,0)</f>
        <v>0</v>
      </c>
      <c r="AF5" s="87">
        <f>IF(AD5&gt;0,AD5-AE5,0)</f>
        <v>0</v>
      </c>
    </row>
    <row r="6" spans="1:32" ht="19.5" customHeight="1" x14ac:dyDescent="0.15">
      <c r="A6" s="17">
        <v>2</v>
      </c>
      <c r="B6" s="16"/>
      <c r="C6" s="43"/>
      <c r="D6" s="167"/>
      <c r="E6" s="167"/>
      <c r="F6" s="65"/>
      <c r="G6" s="65"/>
      <c r="H6" s="65"/>
      <c r="I6" s="96">
        <f t="shared" ref="I6:AE24" si="0">IF(AND(TEXT(I$3,"yyyymm")&gt;=TEXT($D6,"yyyymm"),TEXT(I$3,"yyyymm")&lt;=TEXT($E6,"yyyymm")),$G6,0)</f>
        <v>0</v>
      </c>
      <c r="J6" s="98">
        <f t="shared" ref="J6:AF24" si="1">IF(H6&gt;0,H6-I6,0)</f>
        <v>0</v>
      </c>
      <c r="K6" s="96">
        <f t="shared" si="0"/>
        <v>0</v>
      </c>
      <c r="L6" s="98">
        <f t="shared" si="1"/>
        <v>0</v>
      </c>
      <c r="M6" s="96">
        <f t="shared" si="0"/>
        <v>0</v>
      </c>
      <c r="N6" s="98">
        <f t="shared" si="1"/>
        <v>0</v>
      </c>
      <c r="O6" s="96">
        <f t="shared" si="0"/>
        <v>0</v>
      </c>
      <c r="P6" s="98">
        <f t="shared" si="1"/>
        <v>0</v>
      </c>
      <c r="Q6" s="96">
        <f t="shared" si="0"/>
        <v>0</v>
      </c>
      <c r="R6" s="98">
        <f t="shared" si="1"/>
        <v>0</v>
      </c>
      <c r="S6" s="96">
        <f t="shared" si="0"/>
        <v>0</v>
      </c>
      <c r="T6" s="98">
        <f t="shared" si="1"/>
        <v>0</v>
      </c>
      <c r="U6" s="96">
        <f t="shared" si="0"/>
        <v>0</v>
      </c>
      <c r="V6" s="98">
        <f t="shared" si="1"/>
        <v>0</v>
      </c>
      <c r="W6" s="96">
        <f t="shared" si="0"/>
        <v>0</v>
      </c>
      <c r="X6" s="98">
        <f t="shared" si="1"/>
        <v>0</v>
      </c>
      <c r="Y6" s="96">
        <f t="shared" si="0"/>
        <v>0</v>
      </c>
      <c r="Z6" s="98">
        <f t="shared" si="1"/>
        <v>0</v>
      </c>
      <c r="AA6" s="96">
        <f t="shared" si="0"/>
        <v>0</v>
      </c>
      <c r="AB6" s="98">
        <f t="shared" si="1"/>
        <v>0</v>
      </c>
      <c r="AC6" s="96">
        <f t="shared" si="0"/>
        <v>0</v>
      </c>
      <c r="AD6" s="98">
        <f t="shared" si="1"/>
        <v>0</v>
      </c>
      <c r="AE6" s="96">
        <f t="shared" si="0"/>
        <v>0</v>
      </c>
      <c r="AF6" s="98">
        <f t="shared" si="1"/>
        <v>0</v>
      </c>
    </row>
    <row r="7" spans="1:32" ht="19.5" customHeight="1" x14ac:dyDescent="0.15">
      <c r="A7" s="17">
        <v>3</v>
      </c>
      <c r="B7" s="16"/>
      <c r="C7" s="76"/>
      <c r="D7" s="167"/>
      <c r="E7" s="167"/>
      <c r="F7" s="65"/>
      <c r="G7" s="65"/>
      <c r="H7" s="65"/>
      <c r="I7" s="96">
        <f t="shared" si="0"/>
        <v>0</v>
      </c>
      <c r="J7" s="98">
        <f t="shared" si="1"/>
        <v>0</v>
      </c>
      <c r="K7" s="96">
        <f t="shared" si="0"/>
        <v>0</v>
      </c>
      <c r="L7" s="98">
        <f t="shared" si="1"/>
        <v>0</v>
      </c>
      <c r="M7" s="96">
        <f t="shared" si="0"/>
        <v>0</v>
      </c>
      <c r="N7" s="98">
        <f t="shared" si="1"/>
        <v>0</v>
      </c>
      <c r="O7" s="96">
        <f t="shared" si="0"/>
        <v>0</v>
      </c>
      <c r="P7" s="98">
        <f t="shared" si="1"/>
        <v>0</v>
      </c>
      <c r="Q7" s="96">
        <f t="shared" si="0"/>
        <v>0</v>
      </c>
      <c r="R7" s="98">
        <f t="shared" si="1"/>
        <v>0</v>
      </c>
      <c r="S7" s="96">
        <f t="shared" si="0"/>
        <v>0</v>
      </c>
      <c r="T7" s="98">
        <f t="shared" si="1"/>
        <v>0</v>
      </c>
      <c r="U7" s="96">
        <f t="shared" si="0"/>
        <v>0</v>
      </c>
      <c r="V7" s="98">
        <f t="shared" si="1"/>
        <v>0</v>
      </c>
      <c r="W7" s="96">
        <f t="shared" si="0"/>
        <v>0</v>
      </c>
      <c r="X7" s="98">
        <f t="shared" si="1"/>
        <v>0</v>
      </c>
      <c r="Y7" s="96">
        <f t="shared" si="0"/>
        <v>0</v>
      </c>
      <c r="Z7" s="98">
        <f t="shared" si="1"/>
        <v>0</v>
      </c>
      <c r="AA7" s="96">
        <f t="shared" si="0"/>
        <v>0</v>
      </c>
      <c r="AB7" s="98">
        <f t="shared" si="1"/>
        <v>0</v>
      </c>
      <c r="AC7" s="96">
        <f t="shared" si="0"/>
        <v>0</v>
      </c>
      <c r="AD7" s="98">
        <f t="shared" si="1"/>
        <v>0</v>
      </c>
      <c r="AE7" s="96">
        <f t="shared" si="0"/>
        <v>0</v>
      </c>
      <c r="AF7" s="98">
        <f t="shared" si="1"/>
        <v>0</v>
      </c>
    </row>
    <row r="8" spans="1:32" ht="19.5" customHeight="1" x14ac:dyDescent="0.15">
      <c r="A8" s="17">
        <v>4</v>
      </c>
      <c r="B8" s="16"/>
      <c r="C8" s="76"/>
      <c r="D8" s="167"/>
      <c r="E8" s="167"/>
      <c r="F8" s="65"/>
      <c r="G8" s="65"/>
      <c r="H8" s="65"/>
      <c r="I8" s="96">
        <f t="shared" si="0"/>
        <v>0</v>
      </c>
      <c r="J8" s="98">
        <f t="shared" si="1"/>
        <v>0</v>
      </c>
      <c r="K8" s="96">
        <f t="shared" si="0"/>
        <v>0</v>
      </c>
      <c r="L8" s="98">
        <f t="shared" si="1"/>
        <v>0</v>
      </c>
      <c r="M8" s="96">
        <f t="shared" si="0"/>
        <v>0</v>
      </c>
      <c r="N8" s="98">
        <f t="shared" si="1"/>
        <v>0</v>
      </c>
      <c r="O8" s="96">
        <f t="shared" si="0"/>
        <v>0</v>
      </c>
      <c r="P8" s="98">
        <f t="shared" si="1"/>
        <v>0</v>
      </c>
      <c r="Q8" s="96">
        <f t="shared" si="0"/>
        <v>0</v>
      </c>
      <c r="R8" s="98">
        <f t="shared" si="1"/>
        <v>0</v>
      </c>
      <c r="S8" s="96">
        <f t="shared" si="0"/>
        <v>0</v>
      </c>
      <c r="T8" s="98">
        <f t="shared" si="1"/>
        <v>0</v>
      </c>
      <c r="U8" s="96">
        <f t="shared" si="0"/>
        <v>0</v>
      </c>
      <c r="V8" s="98">
        <f t="shared" si="1"/>
        <v>0</v>
      </c>
      <c r="W8" s="96">
        <f t="shared" si="0"/>
        <v>0</v>
      </c>
      <c r="X8" s="98">
        <f t="shared" si="1"/>
        <v>0</v>
      </c>
      <c r="Y8" s="96">
        <f t="shared" si="0"/>
        <v>0</v>
      </c>
      <c r="Z8" s="98">
        <f t="shared" si="1"/>
        <v>0</v>
      </c>
      <c r="AA8" s="96">
        <f t="shared" si="0"/>
        <v>0</v>
      </c>
      <c r="AB8" s="98">
        <f t="shared" si="1"/>
        <v>0</v>
      </c>
      <c r="AC8" s="96">
        <f t="shared" si="0"/>
        <v>0</v>
      </c>
      <c r="AD8" s="98">
        <f t="shared" si="1"/>
        <v>0</v>
      </c>
      <c r="AE8" s="96">
        <f t="shared" si="0"/>
        <v>0</v>
      </c>
      <c r="AF8" s="98">
        <f t="shared" si="1"/>
        <v>0</v>
      </c>
    </row>
    <row r="9" spans="1:32" ht="19.5" customHeight="1" x14ac:dyDescent="0.15">
      <c r="A9" s="17">
        <v>5</v>
      </c>
      <c r="B9" s="16"/>
      <c r="C9" s="76"/>
      <c r="D9" s="167"/>
      <c r="E9" s="167"/>
      <c r="F9" s="65"/>
      <c r="G9" s="65"/>
      <c r="H9" s="65"/>
      <c r="I9" s="96">
        <f t="shared" si="0"/>
        <v>0</v>
      </c>
      <c r="J9" s="98">
        <f t="shared" si="1"/>
        <v>0</v>
      </c>
      <c r="K9" s="96">
        <f t="shared" si="0"/>
        <v>0</v>
      </c>
      <c r="L9" s="98">
        <f t="shared" si="1"/>
        <v>0</v>
      </c>
      <c r="M9" s="96">
        <f t="shared" si="0"/>
        <v>0</v>
      </c>
      <c r="N9" s="98">
        <f t="shared" si="1"/>
        <v>0</v>
      </c>
      <c r="O9" s="96">
        <f t="shared" si="0"/>
        <v>0</v>
      </c>
      <c r="P9" s="98">
        <f t="shared" si="1"/>
        <v>0</v>
      </c>
      <c r="Q9" s="96">
        <f t="shared" si="0"/>
        <v>0</v>
      </c>
      <c r="R9" s="98">
        <f t="shared" si="1"/>
        <v>0</v>
      </c>
      <c r="S9" s="96">
        <f t="shared" si="0"/>
        <v>0</v>
      </c>
      <c r="T9" s="98">
        <f t="shared" si="1"/>
        <v>0</v>
      </c>
      <c r="U9" s="96">
        <f t="shared" si="0"/>
        <v>0</v>
      </c>
      <c r="V9" s="98">
        <f t="shared" si="1"/>
        <v>0</v>
      </c>
      <c r="W9" s="96">
        <f t="shared" si="0"/>
        <v>0</v>
      </c>
      <c r="X9" s="98">
        <f t="shared" si="1"/>
        <v>0</v>
      </c>
      <c r="Y9" s="96">
        <f t="shared" si="0"/>
        <v>0</v>
      </c>
      <c r="Z9" s="98">
        <f t="shared" si="1"/>
        <v>0</v>
      </c>
      <c r="AA9" s="96">
        <f t="shared" si="0"/>
        <v>0</v>
      </c>
      <c r="AB9" s="98">
        <f t="shared" si="1"/>
        <v>0</v>
      </c>
      <c r="AC9" s="96">
        <f t="shared" si="0"/>
        <v>0</v>
      </c>
      <c r="AD9" s="98">
        <f t="shared" si="1"/>
        <v>0</v>
      </c>
      <c r="AE9" s="96">
        <f t="shared" si="0"/>
        <v>0</v>
      </c>
      <c r="AF9" s="98">
        <f t="shared" si="1"/>
        <v>0</v>
      </c>
    </row>
    <row r="10" spans="1:32" ht="19.5" customHeight="1" x14ac:dyDescent="0.15">
      <c r="A10" s="17">
        <v>6</v>
      </c>
      <c r="B10" s="16"/>
      <c r="C10" s="43"/>
      <c r="D10" s="167"/>
      <c r="E10" s="167"/>
      <c r="F10" s="65"/>
      <c r="G10" s="65"/>
      <c r="H10" s="65"/>
      <c r="I10" s="96">
        <f t="shared" si="0"/>
        <v>0</v>
      </c>
      <c r="J10" s="98">
        <f t="shared" si="1"/>
        <v>0</v>
      </c>
      <c r="K10" s="96">
        <f t="shared" si="0"/>
        <v>0</v>
      </c>
      <c r="L10" s="98">
        <f t="shared" si="1"/>
        <v>0</v>
      </c>
      <c r="M10" s="96">
        <f t="shared" si="0"/>
        <v>0</v>
      </c>
      <c r="N10" s="98">
        <f t="shared" si="1"/>
        <v>0</v>
      </c>
      <c r="O10" s="96">
        <f t="shared" si="0"/>
        <v>0</v>
      </c>
      <c r="P10" s="98">
        <f t="shared" si="1"/>
        <v>0</v>
      </c>
      <c r="Q10" s="96">
        <f t="shared" si="0"/>
        <v>0</v>
      </c>
      <c r="R10" s="98">
        <f t="shared" si="1"/>
        <v>0</v>
      </c>
      <c r="S10" s="96">
        <f t="shared" si="0"/>
        <v>0</v>
      </c>
      <c r="T10" s="98">
        <f t="shared" si="1"/>
        <v>0</v>
      </c>
      <c r="U10" s="96">
        <f t="shared" si="0"/>
        <v>0</v>
      </c>
      <c r="V10" s="98">
        <f t="shared" si="1"/>
        <v>0</v>
      </c>
      <c r="W10" s="96">
        <f t="shared" si="0"/>
        <v>0</v>
      </c>
      <c r="X10" s="98">
        <f t="shared" si="1"/>
        <v>0</v>
      </c>
      <c r="Y10" s="96">
        <f t="shared" si="0"/>
        <v>0</v>
      </c>
      <c r="Z10" s="98">
        <f t="shared" si="1"/>
        <v>0</v>
      </c>
      <c r="AA10" s="96">
        <f t="shared" si="0"/>
        <v>0</v>
      </c>
      <c r="AB10" s="98">
        <f t="shared" si="1"/>
        <v>0</v>
      </c>
      <c r="AC10" s="96">
        <f t="shared" si="0"/>
        <v>0</v>
      </c>
      <c r="AD10" s="98">
        <f t="shared" si="1"/>
        <v>0</v>
      </c>
      <c r="AE10" s="96">
        <f t="shared" si="0"/>
        <v>0</v>
      </c>
      <c r="AF10" s="98">
        <f t="shared" si="1"/>
        <v>0</v>
      </c>
    </row>
    <row r="11" spans="1:32" ht="19.5" customHeight="1" x14ac:dyDescent="0.15">
      <c r="A11" s="17">
        <v>7</v>
      </c>
      <c r="B11" s="16"/>
      <c r="C11" s="43"/>
      <c r="D11" s="167"/>
      <c r="E11" s="167"/>
      <c r="F11" s="65"/>
      <c r="G11" s="65"/>
      <c r="H11" s="65"/>
      <c r="I11" s="96">
        <f t="shared" si="0"/>
        <v>0</v>
      </c>
      <c r="J11" s="98">
        <f t="shared" si="1"/>
        <v>0</v>
      </c>
      <c r="K11" s="96">
        <f t="shared" si="0"/>
        <v>0</v>
      </c>
      <c r="L11" s="98">
        <f t="shared" si="1"/>
        <v>0</v>
      </c>
      <c r="M11" s="96">
        <f t="shared" si="0"/>
        <v>0</v>
      </c>
      <c r="N11" s="98">
        <f t="shared" si="1"/>
        <v>0</v>
      </c>
      <c r="O11" s="96">
        <f t="shared" si="0"/>
        <v>0</v>
      </c>
      <c r="P11" s="98">
        <f t="shared" si="1"/>
        <v>0</v>
      </c>
      <c r="Q11" s="96">
        <f t="shared" si="0"/>
        <v>0</v>
      </c>
      <c r="R11" s="98">
        <f t="shared" si="1"/>
        <v>0</v>
      </c>
      <c r="S11" s="96">
        <f t="shared" si="0"/>
        <v>0</v>
      </c>
      <c r="T11" s="98">
        <f t="shared" si="1"/>
        <v>0</v>
      </c>
      <c r="U11" s="96">
        <f t="shared" si="0"/>
        <v>0</v>
      </c>
      <c r="V11" s="98">
        <f t="shared" si="1"/>
        <v>0</v>
      </c>
      <c r="W11" s="96">
        <f t="shared" si="0"/>
        <v>0</v>
      </c>
      <c r="X11" s="98">
        <f t="shared" si="1"/>
        <v>0</v>
      </c>
      <c r="Y11" s="96">
        <f t="shared" si="0"/>
        <v>0</v>
      </c>
      <c r="Z11" s="98">
        <f t="shared" si="1"/>
        <v>0</v>
      </c>
      <c r="AA11" s="96">
        <f t="shared" si="0"/>
        <v>0</v>
      </c>
      <c r="AB11" s="98">
        <f t="shared" si="1"/>
        <v>0</v>
      </c>
      <c r="AC11" s="96">
        <f t="shared" si="0"/>
        <v>0</v>
      </c>
      <c r="AD11" s="98">
        <f t="shared" si="1"/>
        <v>0</v>
      </c>
      <c r="AE11" s="96">
        <f t="shared" si="0"/>
        <v>0</v>
      </c>
      <c r="AF11" s="98">
        <f t="shared" si="1"/>
        <v>0</v>
      </c>
    </row>
    <row r="12" spans="1:32" ht="19.5" customHeight="1" x14ac:dyDescent="0.15">
      <c r="A12" s="17">
        <v>8</v>
      </c>
      <c r="B12" s="16"/>
      <c r="C12" s="43"/>
      <c r="D12" s="167"/>
      <c r="E12" s="167"/>
      <c r="F12" s="65"/>
      <c r="G12" s="65"/>
      <c r="H12" s="65"/>
      <c r="I12" s="96">
        <f t="shared" si="0"/>
        <v>0</v>
      </c>
      <c r="J12" s="98">
        <f t="shared" si="1"/>
        <v>0</v>
      </c>
      <c r="K12" s="96">
        <f t="shared" si="0"/>
        <v>0</v>
      </c>
      <c r="L12" s="98">
        <f t="shared" si="1"/>
        <v>0</v>
      </c>
      <c r="M12" s="96">
        <f t="shared" si="0"/>
        <v>0</v>
      </c>
      <c r="N12" s="98">
        <f t="shared" si="1"/>
        <v>0</v>
      </c>
      <c r="O12" s="96">
        <f t="shared" si="0"/>
        <v>0</v>
      </c>
      <c r="P12" s="98">
        <f t="shared" si="1"/>
        <v>0</v>
      </c>
      <c r="Q12" s="96">
        <f t="shared" si="0"/>
        <v>0</v>
      </c>
      <c r="R12" s="98">
        <f t="shared" si="1"/>
        <v>0</v>
      </c>
      <c r="S12" s="96">
        <f t="shared" si="0"/>
        <v>0</v>
      </c>
      <c r="T12" s="98">
        <f t="shared" si="1"/>
        <v>0</v>
      </c>
      <c r="U12" s="96">
        <f t="shared" si="0"/>
        <v>0</v>
      </c>
      <c r="V12" s="98">
        <f t="shared" si="1"/>
        <v>0</v>
      </c>
      <c r="W12" s="96">
        <f t="shared" si="0"/>
        <v>0</v>
      </c>
      <c r="X12" s="98">
        <f t="shared" si="1"/>
        <v>0</v>
      </c>
      <c r="Y12" s="96">
        <f t="shared" si="0"/>
        <v>0</v>
      </c>
      <c r="Z12" s="98">
        <f t="shared" si="1"/>
        <v>0</v>
      </c>
      <c r="AA12" s="96">
        <f t="shared" si="0"/>
        <v>0</v>
      </c>
      <c r="AB12" s="98">
        <f t="shared" si="1"/>
        <v>0</v>
      </c>
      <c r="AC12" s="96">
        <f t="shared" si="0"/>
        <v>0</v>
      </c>
      <c r="AD12" s="98">
        <f t="shared" si="1"/>
        <v>0</v>
      </c>
      <c r="AE12" s="96">
        <f t="shared" si="0"/>
        <v>0</v>
      </c>
      <c r="AF12" s="98">
        <f t="shared" si="1"/>
        <v>0</v>
      </c>
    </row>
    <row r="13" spans="1:32" ht="19.5" customHeight="1" x14ac:dyDescent="0.15">
      <c r="A13" s="17">
        <v>9</v>
      </c>
      <c r="B13" s="16"/>
      <c r="C13" s="43"/>
      <c r="D13" s="167"/>
      <c r="E13" s="167"/>
      <c r="F13" s="65"/>
      <c r="G13" s="65"/>
      <c r="H13" s="65"/>
      <c r="I13" s="96">
        <f t="shared" si="0"/>
        <v>0</v>
      </c>
      <c r="J13" s="98">
        <f t="shared" si="1"/>
        <v>0</v>
      </c>
      <c r="K13" s="96">
        <f t="shared" si="0"/>
        <v>0</v>
      </c>
      <c r="L13" s="98">
        <f t="shared" si="1"/>
        <v>0</v>
      </c>
      <c r="M13" s="96">
        <f t="shared" si="0"/>
        <v>0</v>
      </c>
      <c r="N13" s="98">
        <f t="shared" si="1"/>
        <v>0</v>
      </c>
      <c r="O13" s="96">
        <f t="shared" si="0"/>
        <v>0</v>
      </c>
      <c r="P13" s="98">
        <f t="shared" si="1"/>
        <v>0</v>
      </c>
      <c r="Q13" s="96">
        <f t="shared" si="0"/>
        <v>0</v>
      </c>
      <c r="R13" s="98">
        <f t="shared" si="1"/>
        <v>0</v>
      </c>
      <c r="S13" s="96">
        <f t="shared" si="0"/>
        <v>0</v>
      </c>
      <c r="T13" s="98">
        <f t="shared" si="1"/>
        <v>0</v>
      </c>
      <c r="U13" s="96">
        <f t="shared" si="0"/>
        <v>0</v>
      </c>
      <c r="V13" s="98">
        <f t="shared" si="1"/>
        <v>0</v>
      </c>
      <c r="W13" s="96">
        <f t="shared" si="0"/>
        <v>0</v>
      </c>
      <c r="X13" s="98">
        <f t="shared" si="1"/>
        <v>0</v>
      </c>
      <c r="Y13" s="96">
        <f t="shared" si="0"/>
        <v>0</v>
      </c>
      <c r="Z13" s="98">
        <f t="shared" si="1"/>
        <v>0</v>
      </c>
      <c r="AA13" s="96">
        <f t="shared" si="0"/>
        <v>0</v>
      </c>
      <c r="AB13" s="98">
        <f t="shared" si="1"/>
        <v>0</v>
      </c>
      <c r="AC13" s="96">
        <f t="shared" si="0"/>
        <v>0</v>
      </c>
      <c r="AD13" s="98">
        <f t="shared" si="1"/>
        <v>0</v>
      </c>
      <c r="AE13" s="96">
        <f t="shared" si="0"/>
        <v>0</v>
      </c>
      <c r="AF13" s="98">
        <f t="shared" si="1"/>
        <v>0</v>
      </c>
    </row>
    <row r="14" spans="1:32" ht="19.5" customHeight="1" x14ac:dyDescent="0.15">
      <c r="A14" s="17">
        <v>10</v>
      </c>
      <c r="B14" s="16"/>
      <c r="C14" s="43"/>
      <c r="D14" s="167"/>
      <c r="E14" s="167"/>
      <c r="F14" s="65"/>
      <c r="G14" s="65"/>
      <c r="H14" s="65"/>
      <c r="I14" s="96">
        <f t="shared" si="0"/>
        <v>0</v>
      </c>
      <c r="J14" s="98">
        <f t="shared" si="1"/>
        <v>0</v>
      </c>
      <c r="K14" s="96">
        <f t="shared" si="0"/>
        <v>0</v>
      </c>
      <c r="L14" s="98">
        <f t="shared" si="1"/>
        <v>0</v>
      </c>
      <c r="M14" s="96">
        <f t="shared" si="0"/>
        <v>0</v>
      </c>
      <c r="N14" s="98">
        <f t="shared" si="1"/>
        <v>0</v>
      </c>
      <c r="O14" s="96">
        <f t="shared" si="0"/>
        <v>0</v>
      </c>
      <c r="P14" s="98">
        <f t="shared" si="1"/>
        <v>0</v>
      </c>
      <c r="Q14" s="96">
        <f t="shared" si="0"/>
        <v>0</v>
      </c>
      <c r="R14" s="98">
        <f t="shared" si="1"/>
        <v>0</v>
      </c>
      <c r="S14" s="96">
        <f t="shared" si="0"/>
        <v>0</v>
      </c>
      <c r="T14" s="98">
        <f t="shared" si="1"/>
        <v>0</v>
      </c>
      <c r="U14" s="96">
        <f t="shared" si="0"/>
        <v>0</v>
      </c>
      <c r="V14" s="98">
        <f t="shared" si="1"/>
        <v>0</v>
      </c>
      <c r="W14" s="96">
        <f t="shared" si="0"/>
        <v>0</v>
      </c>
      <c r="X14" s="98">
        <f t="shared" si="1"/>
        <v>0</v>
      </c>
      <c r="Y14" s="96">
        <f t="shared" si="0"/>
        <v>0</v>
      </c>
      <c r="Z14" s="98">
        <f t="shared" si="1"/>
        <v>0</v>
      </c>
      <c r="AA14" s="96">
        <f t="shared" si="0"/>
        <v>0</v>
      </c>
      <c r="AB14" s="98">
        <f t="shared" si="1"/>
        <v>0</v>
      </c>
      <c r="AC14" s="96">
        <f t="shared" si="0"/>
        <v>0</v>
      </c>
      <c r="AD14" s="98">
        <f t="shared" si="1"/>
        <v>0</v>
      </c>
      <c r="AE14" s="96">
        <f t="shared" si="0"/>
        <v>0</v>
      </c>
      <c r="AF14" s="98">
        <f t="shared" si="1"/>
        <v>0</v>
      </c>
    </row>
    <row r="15" spans="1:32" ht="19.5" customHeight="1" x14ac:dyDescent="0.15">
      <c r="A15" s="17">
        <v>11</v>
      </c>
      <c r="B15" s="16"/>
      <c r="C15" s="43"/>
      <c r="D15" s="167"/>
      <c r="E15" s="167"/>
      <c r="F15" s="65"/>
      <c r="G15" s="65"/>
      <c r="H15" s="65"/>
      <c r="I15" s="96">
        <f t="shared" si="0"/>
        <v>0</v>
      </c>
      <c r="J15" s="98">
        <f t="shared" si="1"/>
        <v>0</v>
      </c>
      <c r="K15" s="96">
        <f t="shared" si="0"/>
        <v>0</v>
      </c>
      <c r="L15" s="98">
        <f t="shared" si="1"/>
        <v>0</v>
      </c>
      <c r="M15" s="96">
        <f t="shared" si="0"/>
        <v>0</v>
      </c>
      <c r="N15" s="98">
        <f t="shared" si="1"/>
        <v>0</v>
      </c>
      <c r="O15" s="96">
        <f t="shared" si="0"/>
        <v>0</v>
      </c>
      <c r="P15" s="98">
        <f t="shared" si="1"/>
        <v>0</v>
      </c>
      <c r="Q15" s="96">
        <f t="shared" si="0"/>
        <v>0</v>
      </c>
      <c r="R15" s="98">
        <f t="shared" si="1"/>
        <v>0</v>
      </c>
      <c r="S15" s="96">
        <f t="shared" si="0"/>
        <v>0</v>
      </c>
      <c r="T15" s="98">
        <f t="shared" si="1"/>
        <v>0</v>
      </c>
      <c r="U15" s="96">
        <f t="shared" si="0"/>
        <v>0</v>
      </c>
      <c r="V15" s="98">
        <f t="shared" si="1"/>
        <v>0</v>
      </c>
      <c r="W15" s="96">
        <f t="shared" si="0"/>
        <v>0</v>
      </c>
      <c r="X15" s="98">
        <f t="shared" si="1"/>
        <v>0</v>
      </c>
      <c r="Y15" s="96">
        <f t="shared" si="0"/>
        <v>0</v>
      </c>
      <c r="Z15" s="98">
        <f t="shared" si="1"/>
        <v>0</v>
      </c>
      <c r="AA15" s="96">
        <f t="shared" si="0"/>
        <v>0</v>
      </c>
      <c r="AB15" s="98">
        <f t="shared" si="1"/>
        <v>0</v>
      </c>
      <c r="AC15" s="96">
        <f t="shared" si="0"/>
        <v>0</v>
      </c>
      <c r="AD15" s="98">
        <f t="shared" si="1"/>
        <v>0</v>
      </c>
      <c r="AE15" s="96">
        <f t="shared" si="0"/>
        <v>0</v>
      </c>
      <c r="AF15" s="98">
        <f t="shared" si="1"/>
        <v>0</v>
      </c>
    </row>
    <row r="16" spans="1:32" ht="19.5" customHeight="1" x14ac:dyDescent="0.15">
      <c r="A16" s="17">
        <v>12</v>
      </c>
      <c r="B16" s="16"/>
      <c r="C16" s="43"/>
      <c r="D16" s="167"/>
      <c r="E16" s="167"/>
      <c r="F16" s="65"/>
      <c r="G16" s="65"/>
      <c r="H16" s="65"/>
      <c r="I16" s="96">
        <f t="shared" si="0"/>
        <v>0</v>
      </c>
      <c r="J16" s="98">
        <f t="shared" si="1"/>
        <v>0</v>
      </c>
      <c r="K16" s="96">
        <f t="shared" si="0"/>
        <v>0</v>
      </c>
      <c r="L16" s="98">
        <f t="shared" si="1"/>
        <v>0</v>
      </c>
      <c r="M16" s="96">
        <f t="shared" si="0"/>
        <v>0</v>
      </c>
      <c r="N16" s="98">
        <f t="shared" si="1"/>
        <v>0</v>
      </c>
      <c r="O16" s="96">
        <f t="shared" si="0"/>
        <v>0</v>
      </c>
      <c r="P16" s="98">
        <f t="shared" si="1"/>
        <v>0</v>
      </c>
      <c r="Q16" s="96">
        <f t="shared" si="0"/>
        <v>0</v>
      </c>
      <c r="R16" s="98">
        <f t="shared" si="1"/>
        <v>0</v>
      </c>
      <c r="S16" s="96">
        <f t="shared" si="0"/>
        <v>0</v>
      </c>
      <c r="T16" s="98">
        <f t="shared" si="1"/>
        <v>0</v>
      </c>
      <c r="U16" s="96">
        <f t="shared" si="0"/>
        <v>0</v>
      </c>
      <c r="V16" s="98">
        <f t="shared" si="1"/>
        <v>0</v>
      </c>
      <c r="W16" s="96">
        <f t="shared" si="0"/>
        <v>0</v>
      </c>
      <c r="X16" s="98">
        <f t="shared" si="1"/>
        <v>0</v>
      </c>
      <c r="Y16" s="96">
        <f t="shared" si="0"/>
        <v>0</v>
      </c>
      <c r="Z16" s="98">
        <f t="shared" si="1"/>
        <v>0</v>
      </c>
      <c r="AA16" s="96">
        <f t="shared" si="0"/>
        <v>0</v>
      </c>
      <c r="AB16" s="98">
        <f t="shared" si="1"/>
        <v>0</v>
      </c>
      <c r="AC16" s="96">
        <f t="shared" si="0"/>
        <v>0</v>
      </c>
      <c r="AD16" s="98">
        <f t="shared" si="1"/>
        <v>0</v>
      </c>
      <c r="AE16" s="96">
        <f t="shared" si="0"/>
        <v>0</v>
      </c>
      <c r="AF16" s="98">
        <f t="shared" si="1"/>
        <v>0</v>
      </c>
    </row>
    <row r="17" spans="1:32" ht="19.5" customHeight="1" x14ac:dyDescent="0.15">
      <c r="A17" s="17">
        <v>13</v>
      </c>
      <c r="B17" s="16"/>
      <c r="C17" s="43"/>
      <c r="D17" s="167"/>
      <c r="E17" s="167"/>
      <c r="F17" s="65"/>
      <c r="G17" s="65"/>
      <c r="H17" s="65"/>
      <c r="I17" s="96">
        <f t="shared" si="0"/>
        <v>0</v>
      </c>
      <c r="J17" s="98">
        <f t="shared" si="1"/>
        <v>0</v>
      </c>
      <c r="K17" s="96">
        <f t="shared" si="0"/>
        <v>0</v>
      </c>
      <c r="L17" s="98">
        <f t="shared" si="1"/>
        <v>0</v>
      </c>
      <c r="M17" s="96">
        <f t="shared" si="0"/>
        <v>0</v>
      </c>
      <c r="N17" s="98">
        <f t="shared" si="1"/>
        <v>0</v>
      </c>
      <c r="O17" s="96">
        <f t="shared" si="0"/>
        <v>0</v>
      </c>
      <c r="P17" s="98">
        <f t="shared" si="1"/>
        <v>0</v>
      </c>
      <c r="Q17" s="96">
        <f t="shared" si="0"/>
        <v>0</v>
      </c>
      <c r="R17" s="98">
        <f t="shared" si="1"/>
        <v>0</v>
      </c>
      <c r="S17" s="96">
        <f t="shared" si="0"/>
        <v>0</v>
      </c>
      <c r="T17" s="98">
        <f t="shared" si="1"/>
        <v>0</v>
      </c>
      <c r="U17" s="96">
        <f t="shared" si="0"/>
        <v>0</v>
      </c>
      <c r="V17" s="98">
        <f t="shared" si="1"/>
        <v>0</v>
      </c>
      <c r="W17" s="96">
        <f t="shared" si="0"/>
        <v>0</v>
      </c>
      <c r="X17" s="98">
        <f t="shared" si="1"/>
        <v>0</v>
      </c>
      <c r="Y17" s="96">
        <f t="shared" si="0"/>
        <v>0</v>
      </c>
      <c r="Z17" s="98">
        <f t="shared" si="1"/>
        <v>0</v>
      </c>
      <c r="AA17" s="96">
        <f t="shared" si="0"/>
        <v>0</v>
      </c>
      <c r="AB17" s="98">
        <f t="shared" si="1"/>
        <v>0</v>
      </c>
      <c r="AC17" s="96">
        <f t="shared" si="0"/>
        <v>0</v>
      </c>
      <c r="AD17" s="98">
        <f t="shared" si="1"/>
        <v>0</v>
      </c>
      <c r="AE17" s="96">
        <f t="shared" si="0"/>
        <v>0</v>
      </c>
      <c r="AF17" s="98">
        <f t="shared" si="1"/>
        <v>0</v>
      </c>
    </row>
    <row r="18" spans="1:32" ht="19.5" customHeight="1" x14ac:dyDescent="0.15">
      <c r="A18" s="17">
        <v>14</v>
      </c>
      <c r="B18" s="16"/>
      <c r="C18" s="43"/>
      <c r="D18" s="167"/>
      <c r="E18" s="167"/>
      <c r="F18" s="65"/>
      <c r="G18" s="65"/>
      <c r="H18" s="65"/>
      <c r="I18" s="96">
        <f t="shared" si="0"/>
        <v>0</v>
      </c>
      <c r="J18" s="98">
        <f t="shared" si="1"/>
        <v>0</v>
      </c>
      <c r="K18" s="96">
        <f t="shared" si="0"/>
        <v>0</v>
      </c>
      <c r="L18" s="98">
        <f t="shared" si="1"/>
        <v>0</v>
      </c>
      <c r="M18" s="96">
        <f t="shared" si="0"/>
        <v>0</v>
      </c>
      <c r="N18" s="98">
        <f t="shared" si="1"/>
        <v>0</v>
      </c>
      <c r="O18" s="96">
        <f t="shared" si="0"/>
        <v>0</v>
      </c>
      <c r="P18" s="98">
        <f t="shared" si="1"/>
        <v>0</v>
      </c>
      <c r="Q18" s="96">
        <f t="shared" si="0"/>
        <v>0</v>
      </c>
      <c r="R18" s="98">
        <f t="shared" si="1"/>
        <v>0</v>
      </c>
      <c r="S18" s="96">
        <f t="shared" si="0"/>
        <v>0</v>
      </c>
      <c r="T18" s="98">
        <f t="shared" si="1"/>
        <v>0</v>
      </c>
      <c r="U18" s="96">
        <f t="shared" si="0"/>
        <v>0</v>
      </c>
      <c r="V18" s="98">
        <f t="shared" si="1"/>
        <v>0</v>
      </c>
      <c r="W18" s="96">
        <f t="shared" si="0"/>
        <v>0</v>
      </c>
      <c r="X18" s="98">
        <f t="shared" si="1"/>
        <v>0</v>
      </c>
      <c r="Y18" s="96">
        <f t="shared" si="0"/>
        <v>0</v>
      </c>
      <c r="Z18" s="98">
        <f t="shared" si="1"/>
        <v>0</v>
      </c>
      <c r="AA18" s="96">
        <f t="shared" si="0"/>
        <v>0</v>
      </c>
      <c r="AB18" s="98">
        <f t="shared" si="1"/>
        <v>0</v>
      </c>
      <c r="AC18" s="96">
        <f t="shared" si="0"/>
        <v>0</v>
      </c>
      <c r="AD18" s="98">
        <f t="shared" si="1"/>
        <v>0</v>
      </c>
      <c r="AE18" s="96">
        <f t="shared" si="0"/>
        <v>0</v>
      </c>
      <c r="AF18" s="98">
        <f t="shared" si="1"/>
        <v>0</v>
      </c>
    </row>
    <row r="19" spans="1:32" ht="19.5" customHeight="1" x14ac:dyDescent="0.15">
      <c r="A19" s="17">
        <v>15</v>
      </c>
      <c r="B19" s="16"/>
      <c r="C19" s="43"/>
      <c r="D19" s="167"/>
      <c r="E19" s="167"/>
      <c r="F19" s="65"/>
      <c r="G19" s="65"/>
      <c r="H19" s="65"/>
      <c r="I19" s="96">
        <f t="shared" si="0"/>
        <v>0</v>
      </c>
      <c r="J19" s="98">
        <f t="shared" si="1"/>
        <v>0</v>
      </c>
      <c r="K19" s="96">
        <f t="shared" si="0"/>
        <v>0</v>
      </c>
      <c r="L19" s="98">
        <f t="shared" si="1"/>
        <v>0</v>
      </c>
      <c r="M19" s="96">
        <f t="shared" si="0"/>
        <v>0</v>
      </c>
      <c r="N19" s="98">
        <f t="shared" si="1"/>
        <v>0</v>
      </c>
      <c r="O19" s="96">
        <f t="shared" si="0"/>
        <v>0</v>
      </c>
      <c r="P19" s="98">
        <f t="shared" si="1"/>
        <v>0</v>
      </c>
      <c r="Q19" s="96">
        <f t="shared" si="0"/>
        <v>0</v>
      </c>
      <c r="R19" s="98">
        <f t="shared" si="1"/>
        <v>0</v>
      </c>
      <c r="S19" s="96">
        <f t="shared" si="0"/>
        <v>0</v>
      </c>
      <c r="T19" s="98">
        <f t="shared" si="1"/>
        <v>0</v>
      </c>
      <c r="U19" s="96">
        <f t="shared" si="0"/>
        <v>0</v>
      </c>
      <c r="V19" s="98">
        <f t="shared" si="1"/>
        <v>0</v>
      </c>
      <c r="W19" s="96">
        <f t="shared" si="0"/>
        <v>0</v>
      </c>
      <c r="X19" s="98">
        <f t="shared" si="1"/>
        <v>0</v>
      </c>
      <c r="Y19" s="96">
        <f t="shared" si="0"/>
        <v>0</v>
      </c>
      <c r="Z19" s="98">
        <f t="shared" si="1"/>
        <v>0</v>
      </c>
      <c r="AA19" s="96">
        <f t="shared" si="0"/>
        <v>0</v>
      </c>
      <c r="AB19" s="98">
        <f t="shared" si="1"/>
        <v>0</v>
      </c>
      <c r="AC19" s="96">
        <f t="shared" si="0"/>
        <v>0</v>
      </c>
      <c r="AD19" s="98">
        <f t="shared" si="1"/>
        <v>0</v>
      </c>
      <c r="AE19" s="96">
        <f t="shared" si="0"/>
        <v>0</v>
      </c>
      <c r="AF19" s="98">
        <f t="shared" si="1"/>
        <v>0</v>
      </c>
    </row>
    <row r="20" spans="1:32" ht="19.5" customHeight="1" x14ac:dyDescent="0.15">
      <c r="A20" s="17">
        <v>16</v>
      </c>
      <c r="B20" s="16"/>
      <c r="C20" s="43"/>
      <c r="D20" s="167"/>
      <c r="E20" s="167"/>
      <c r="F20" s="65"/>
      <c r="G20" s="65"/>
      <c r="H20" s="65"/>
      <c r="I20" s="96">
        <f t="shared" si="0"/>
        <v>0</v>
      </c>
      <c r="J20" s="98">
        <f t="shared" si="1"/>
        <v>0</v>
      </c>
      <c r="K20" s="96">
        <f t="shared" si="0"/>
        <v>0</v>
      </c>
      <c r="L20" s="98">
        <f t="shared" si="1"/>
        <v>0</v>
      </c>
      <c r="M20" s="96">
        <f t="shared" si="0"/>
        <v>0</v>
      </c>
      <c r="N20" s="98">
        <f t="shared" si="1"/>
        <v>0</v>
      </c>
      <c r="O20" s="96">
        <f t="shared" si="0"/>
        <v>0</v>
      </c>
      <c r="P20" s="98">
        <f t="shared" si="1"/>
        <v>0</v>
      </c>
      <c r="Q20" s="96">
        <f t="shared" si="0"/>
        <v>0</v>
      </c>
      <c r="R20" s="98">
        <f t="shared" si="1"/>
        <v>0</v>
      </c>
      <c r="S20" s="96">
        <f t="shared" si="0"/>
        <v>0</v>
      </c>
      <c r="T20" s="98">
        <f t="shared" si="1"/>
        <v>0</v>
      </c>
      <c r="U20" s="96">
        <f t="shared" si="0"/>
        <v>0</v>
      </c>
      <c r="V20" s="98">
        <f t="shared" si="1"/>
        <v>0</v>
      </c>
      <c r="W20" s="96">
        <f t="shared" si="0"/>
        <v>0</v>
      </c>
      <c r="X20" s="98">
        <f t="shared" si="1"/>
        <v>0</v>
      </c>
      <c r="Y20" s="96">
        <f t="shared" si="0"/>
        <v>0</v>
      </c>
      <c r="Z20" s="98">
        <f t="shared" si="1"/>
        <v>0</v>
      </c>
      <c r="AA20" s="96">
        <f t="shared" si="0"/>
        <v>0</v>
      </c>
      <c r="AB20" s="98">
        <f t="shared" si="1"/>
        <v>0</v>
      </c>
      <c r="AC20" s="96">
        <f t="shared" si="0"/>
        <v>0</v>
      </c>
      <c r="AD20" s="98">
        <f t="shared" si="1"/>
        <v>0</v>
      </c>
      <c r="AE20" s="96">
        <f t="shared" si="0"/>
        <v>0</v>
      </c>
      <c r="AF20" s="98">
        <f t="shared" si="1"/>
        <v>0</v>
      </c>
    </row>
    <row r="21" spans="1:32" ht="19.5" customHeight="1" x14ac:dyDescent="0.15">
      <c r="A21" s="17">
        <v>17</v>
      </c>
      <c r="B21" s="16"/>
      <c r="C21" s="76"/>
      <c r="D21" s="167"/>
      <c r="E21" s="167"/>
      <c r="F21" s="65"/>
      <c r="G21" s="65"/>
      <c r="H21" s="65"/>
      <c r="I21" s="96">
        <f t="shared" si="0"/>
        <v>0</v>
      </c>
      <c r="J21" s="98">
        <f t="shared" si="1"/>
        <v>0</v>
      </c>
      <c r="K21" s="96">
        <f t="shared" si="0"/>
        <v>0</v>
      </c>
      <c r="L21" s="98">
        <f t="shared" si="1"/>
        <v>0</v>
      </c>
      <c r="M21" s="96">
        <f t="shared" si="0"/>
        <v>0</v>
      </c>
      <c r="N21" s="98">
        <f t="shared" si="1"/>
        <v>0</v>
      </c>
      <c r="O21" s="96">
        <f t="shared" si="0"/>
        <v>0</v>
      </c>
      <c r="P21" s="98">
        <f t="shared" si="1"/>
        <v>0</v>
      </c>
      <c r="Q21" s="96">
        <f t="shared" si="0"/>
        <v>0</v>
      </c>
      <c r="R21" s="98">
        <f t="shared" si="1"/>
        <v>0</v>
      </c>
      <c r="S21" s="96">
        <f t="shared" si="0"/>
        <v>0</v>
      </c>
      <c r="T21" s="98">
        <f t="shared" si="1"/>
        <v>0</v>
      </c>
      <c r="U21" s="96">
        <f t="shared" si="0"/>
        <v>0</v>
      </c>
      <c r="V21" s="98">
        <f t="shared" si="1"/>
        <v>0</v>
      </c>
      <c r="W21" s="96">
        <f t="shared" si="0"/>
        <v>0</v>
      </c>
      <c r="X21" s="98">
        <f t="shared" si="1"/>
        <v>0</v>
      </c>
      <c r="Y21" s="96">
        <f t="shared" si="0"/>
        <v>0</v>
      </c>
      <c r="Z21" s="98">
        <f t="shared" si="1"/>
        <v>0</v>
      </c>
      <c r="AA21" s="96">
        <f t="shared" si="0"/>
        <v>0</v>
      </c>
      <c r="AB21" s="98">
        <f t="shared" si="1"/>
        <v>0</v>
      </c>
      <c r="AC21" s="96">
        <f t="shared" si="0"/>
        <v>0</v>
      </c>
      <c r="AD21" s="98">
        <f t="shared" si="1"/>
        <v>0</v>
      </c>
      <c r="AE21" s="96">
        <f t="shared" si="0"/>
        <v>0</v>
      </c>
      <c r="AF21" s="98">
        <f t="shared" si="1"/>
        <v>0</v>
      </c>
    </row>
    <row r="22" spans="1:32" ht="19.5" customHeight="1" x14ac:dyDescent="0.15">
      <c r="A22" s="17">
        <v>18</v>
      </c>
      <c r="B22" s="16"/>
      <c r="C22" s="76"/>
      <c r="D22" s="167"/>
      <c r="E22" s="167"/>
      <c r="F22" s="65"/>
      <c r="G22" s="65"/>
      <c r="H22" s="65"/>
      <c r="I22" s="96">
        <f t="shared" si="0"/>
        <v>0</v>
      </c>
      <c r="J22" s="98">
        <f t="shared" si="1"/>
        <v>0</v>
      </c>
      <c r="K22" s="96">
        <f t="shared" si="0"/>
        <v>0</v>
      </c>
      <c r="L22" s="98">
        <f t="shared" si="1"/>
        <v>0</v>
      </c>
      <c r="M22" s="96">
        <f t="shared" si="0"/>
        <v>0</v>
      </c>
      <c r="N22" s="98">
        <f t="shared" si="1"/>
        <v>0</v>
      </c>
      <c r="O22" s="96">
        <f t="shared" si="0"/>
        <v>0</v>
      </c>
      <c r="P22" s="98">
        <f t="shared" si="1"/>
        <v>0</v>
      </c>
      <c r="Q22" s="96">
        <f t="shared" si="0"/>
        <v>0</v>
      </c>
      <c r="R22" s="98">
        <f t="shared" si="1"/>
        <v>0</v>
      </c>
      <c r="S22" s="96">
        <f t="shared" si="0"/>
        <v>0</v>
      </c>
      <c r="T22" s="98">
        <f t="shared" si="1"/>
        <v>0</v>
      </c>
      <c r="U22" s="96">
        <f t="shared" si="0"/>
        <v>0</v>
      </c>
      <c r="V22" s="98">
        <f t="shared" si="1"/>
        <v>0</v>
      </c>
      <c r="W22" s="96">
        <f t="shared" si="0"/>
        <v>0</v>
      </c>
      <c r="X22" s="98">
        <f t="shared" si="1"/>
        <v>0</v>
      </c>
      <c r="Y22" s="96">
        <f t="shared" si="0"/>
        <v>0</v>
      </c>
      <c r="Z22" s="98">
        <f t="shared" si="1"/>
        <v>0</v>
      </c>
      <c r="AA22" s="96">
        <f t="shared" si="0"/>
        <v>0</v>
      </c>
      <c r="AB22" s="98">
        <f t="shared" si="1"/>
        <v>0</v>
      </c>
      <c r="AC22" s="96">
        <f t="shared" si="0"/>
        <v>0</v>
      </c>
      <c r="AD22" s="98">
        <f t="shared" si="1"/>
        <v>0</v>
      </c>
      <c r="AE22" s="96">
        <f t="shared" si="0"/>
        <v>0</v>
      </c>
      <c r="AF22" s="98">
        <f t="shared" si="1"/>
        <v>0</v>
      </c>
    </row>
    <row r="23" spans="1:32" ht="19.5" customHeight="1" x14ac:dyDescent="0.15">
      <c r="A23" s="17">
        <v>19</v>
      </c>
      <c r="B23" s="16"/>
      <c r="C23" s="76"/>
      <c r="D23" s="167"/>
      <c r="E23" s="167"/>
      <c r="F23" s="65"/>
      <c r="G23" s="65"/>
      <c r="H23" s="65"/>
      <c r="I23" s="96">
        <f t="shared" si="0"/>
        <v>0</v>
      </c>
      <c r="J23" s="98">
        <f t="shared" si="1"/>
        <v>0</v>
      </c>
      <c r="K23" s="96">
        <f t="shared" si="0"/>
        <v>0</v>
      </c>
      <c r="L23" s="98">
        <f t="shared" si="1"/>
        <v>0</v>
      </c>
      <c r="M23" s="96">
        <f t="shared" si="0"/>
        <v>0</v>
      </c>
      <c r="N23" s="98">
        <f t="shared" si="1"/>
        <v>0</v>
      </c>
      <c r="O23" s="96">
        <f t="shared" si="0"/>
        <v>0</v>
      </c>
      <c r="P23" s="98">
        <f t="shared" si="1"/>
        <v>0</v>
      </c>
      <c r="Q23" s="96">
        <f t="shared" si="0"/>
        <v>0</v>
      </c>
      <c r="R23" s="98">
        <f t="shared" si="1"/>
        <v>0</v>
      </c>
      <c r="S23" s="96">
        <f t="shared" si="0"/>
        <v>0</v>
      </c>
      <c r="T23" s="98">
        <f t="shared" si="1"/>
        <v>0</v>
      </c>
      <c r="U23" s="96">
        <f t="shared" si="0"/>
        <v>0</v>
      </c>
      <c r="V23" s="98">
        <f t="shared" si="1"/>
        <v>0</v>
      </c>
      <c r="W23" s="96">
        <f t="shared" si="0"/>
        <v>0</v>
      </c>
      <c r="X23" s="98">
        <f t="shared" si="1"/>
        <v>0</v>
      </c>
      <c r="Y23" s="96">
        <f t="shared" si="0"/>
        <v>0</v>
      </c>
      <c r="Z23" s="98">
        <f t="shared" si="1"/>
        <v>0</v>
      </c>
      <c r="AA23" s="96">
        <f t="shared" si="0"/>
        <v>0</v>
      </c>
      <c r="AB23" s="98">
        <f t="shared" si="1"/>
        <v>0</v>
      </c>
      <c r="AC23" s="96">
        <f t="shared" si="0"/>
        <v>0</v>
      </c>
      <c r="AD23" s="98">
        <f t="shared" si="1"/>
        <v>0</v>
      </c>
      <c r="AE23" s="96">
        <f t="shared" si="0"/>
        <v>0</v>
      </c>
      <c r="AF23" s="98">
        <f t="shared" si="1"/>
        <v>0</v>
      </c>
    </row>
    <row r="24" spans="1:32" ht="19.5" customHeight="1" x14ac:dyDescent="0.15">
      <c r="A24" s="21">
        <v>20</v>
      </c>
      <c r="B24" s="20"/>
      <c r="C24" s="44"/>
      <c r="D24" s="168"/>
      <c r="E24" s="168"/>
      <c r="F24" s="66"/>
      <c r="G24" s="66"/>
      <c r="H24" s="66"/>
      <c r="I24" s="97">
        <f t="shared" si="0"/>
        <v>0</v>
      </c>
      <c r="J24" s="89">
        <f t="shared" si="1"/>
        <v>0</v>
      </c>
      <c r="K24" s="97">
        <f t="shared" si="0"/>
        <v>0</v>
      </c>
      <c r="L24" s="89">
        <f t="shared" si="1"/>
        <v>0</v>
      </c>
      <c r="M24" s="97">
        <f t="shared" si="0"/>
        <v>0</v>
      </c>
      <c r="N24" s="89">
        <f t="shared" si="1"/>
        <v>0</v>
      </c>
      <c r="O24" s="97">
        <f t="shared" si="0"/>
        <v>0</v>
      </c>
      <c r="P24" s="89">
        <f t="shared" si="1"/>
        <v>0</v>
      </c>
      <c r="Q24" s="97">
        <f t="shared" si="0"/>
        <v>0</v>
      </c>
      <c r="R24" s="89">
        <f t="shared" si="1"/>
        <v>0</v>
      </c>
      <c r="S24" s="97">
        <f t="shared" si="0"/>
        <v>0</v>
      </c>
      <c r="T24" s="89">
        <f t="shared" si="1"/>
        <v>0</v>
      </c>
      <c r="U24" s="97">
        <f t="shared" si="0"/>
        <v>0</v>
      </c>
      <c r="V24" s="89">
        <f t="shared" si="1"/>
        <v>0</v>
      </c>
      <c r="W24" s="97">
        <f t="shared" si="0"/>
        <v>0</v>
      </c>
      <c r="X24" s="89">
        <f t="shared" si="1"/>
        <v>0</v>
      </c>
      <c r="Y24" s="97">
        <f t="shared" si="0"/>
        <v>0</v>
      </c>
      <c r="Z24" s="89">
        <f t="shared" si="1"/>
        <v>0</v>
      </c>
      <c r="AA24" s="97">
        <f t="shared" si="0"/>
        <v>0</v>
      </c>
      <c r="AB24" s="89">
        <f t="shared" si="1"/>
        <v>0</v>
      </c>
      <c r="AC24" s="97">
        <f t="shared" si="0"/>
        <v>0</v>
      </c>
      <c r="AD24" s="89">
        <f t="shared" si="1"/>
        <v>0</v>
      </c>
      <c r="AE24" s="97">
        <f t="shared" si="0"/>
        <v>0</v>
      </c>
      <c r="AF24" s="89">
        <f t="shared" si="1"/>
        <v>0</v>
      </c>
    </row>
    <row r="25" spans="1:32" ht="24" customHeight="1" x14ac:dyDescent="0.15">
      <c r="A25" s="332" t="s">
        <v>22</v>
      </c>
      <c r="B25" s="332"/>
      <c r="C25" s="358"/>
      <c r="D25" s="67"/>
      <c r="E25" s="67"/>
      <c r="F25" s="67"/>
      <c r="G25" s="100"/>
      <c r="H25" s="100"/>
      <c r="I25" s="71">
        <f t="shared" ref="I25:AE25" si="2">SUM(I5:I24)</f>
        <v>0</v>
      </c>
      <c r="J25" s="172">
        <f>SUM(J5:J24)</f>
        <v>0</v>
      </c>
      <c r="K25" s="99">
        <f t="shared" si="2"/>
        <v>0</v>
      </c>
      <c r="L25" s="172">
        <f>SUM(L5:L24)</f>
        <v>0</v>
      </c>
      <c r="M25" s="72">
        <f t="shared" si="2"/>
        <v>0</v>
      </c>
      <c r="N25" s="172">
        <f>SUM(N5:N24)</f>
        <v>0</v>
      </c>
      <c r="O25" s="72">
        <f t="shared" si="2"/>
        <v>0</v>
      </c>
      <c r="P25" s="172">
        <f>SUM(P5:P24)</f>
        <v>0</v>
      </c>
      <c r="Q25" s="72">
        <f t="shared" si="2"/>
        <v>0</v>
      </c>
      <c r="R25" s="172">
        <f>SUM(R5:R24)</f>
        <v>0</v>
      </c>
      <c r="S25" s="72">
        <f t="shared" si="2"/>
        <v>0</v>
      </c>
      <c r="T25" s="172">
        <f>SUM(T5:T24)</f>
        <v>0</v>
      </c>
      <c r="U25" s="72">
        <f t="shared" si="2"/>
        <v>0</v>
      </c>
      <c r="V25" s="172">
        <f>SUM(V5:V24)</f>
        <v>0</v>
      </c>
      <c r="W25" s="72">
        <f t="shared" si="2"/>
        <v>0</v>
      </c>
      <c r="X25" s="172">
        <f>SUM(X5:X24)</f>
        <v>0</v>
      </c>
      <c r="Y25" s="72">
        <f t="shared" si="2"/>
        <v>0</v>
      </c>
      <c r="Z25" s="172">
        <f>SUM(Z5:Z24)</f>
        <v>0</v>
      </c>
      <c r="AA25" s="72">
        <f t="shared" si="2"/>
        <v>0</v>
      </c>
      <c r="AB25" s="172">
        <f>SUM(AB5:AB24)</f>
        <v>0</v>
      </c>
      <c r="AC25" s="72">
        <f t="shared" si="2"/>
        <v>0</v>
      </c>
      <c r="AD25" s="172">
        <f>SUM(AD5:AD24)</f>
        <v>0</v>
      </c>
      <c r="AE25" s="73">
        <f t="shared" si="2"/>
        <v>0</v>
      </c>
      <c r="AF25" s="77">
        <f>SUM(AF5:AF24)</f>
        <v>0</v>
      </c>
    </row>
    <row r="26" spans="1:32" ht="9" customHeight="1" thickBot="1" x14ac:dyDescent="0.2"/>
    <row r="27" spans="1:32" ht="25.5" customHeight="1" thickTop="1" thickBot="1" x14ac:dyDescent="0.2">
      <c r="A27" s="352" t="s">
        <v>23</v>
      </c>
      <c r="B27" s="352"/>
      <c r="C27" s="353"/>
      <c r="D27" s="74"/>
      <c r="E27" s="74"/>
      <c r="F27" s="74"/>
      <c r="G27" s="102"/>
      <c r="H27" s="102"/>
      <c r="I27" s="101">
        <f t="shared" ref="I27:AE27" si="3">ROUND(I25,-3)/1000</f>
        <v>0</v>
      </c>
      <c r="J27" s="169">
        <f t="shared" si="3"/>
        <v>0</v>
      </c>
      <c r="K27" s="75">
        <f t="shared" si="3"/>
        <v>0</v>
      </c>
      <c r="L27" s="174">
        <f t="shared" si="3"/>
        <v>0</v>
      </c>
      <c r="M27" s="101">
        <f t="shared" si="3"/>
        <v>0</v>
      </c>
      <c r="N27" s="173">
        <f t="shared" si="3"/>
        <v>0</v>
      </c>
      <c r="O27" s="75">
        <f t="shared" si="3"/>
        <v>0</v>
      </c>
      <c r="P27" s="174">
        <f t="shared" si="3"/>
        <v>0</v>
      </c>
      <c r="Q27" s="101">
        <f t="shared" si="3"/>
        <v>0</v>
      </c>
      <c r="R27" s="173">
        <f t="shared" si="3"/>
        <v>0</v>
      </c>
      <c r="S27" s="75">
        <f t="shared" si="3"/>
        <v>0</v>
      </c>
      <c r="T27" s="174">
        <f t="shared" si="3"/>
        <v>0</v>
      </c>
      <c r="U27" s="101">
        <f t="shared" si="3"/>
        <v>0</v>
      </c>
      <c r="V27" s="173">
        <f t="shared" si="3"/>
        <v>0</v>
      </c>
      <c r="W27" s="75">
        <f t="shared" si="3"/>
        <v>0</v>
      </c>
      <c r="X27" s="174">
        <f t="shared" ref="X27:Z27" si="4">ROUND(X25,-3)/1000</f>
        <v>0</v>
      </c>
      <c r="Y27" s="101">
        <f t="shared" si="3"/>
        <v>0</v>
      </c>
      <c r="Z27" s="173">
        <f t="shared" si="4"/>
        <v>0</v>
      </c>
      <c r="AA27" s="75">
        <f t="shared" si="3"/>
        <v>0</v>
      </c>
      <c r="AB27" s="174">
        <f t="shared" si="3"/>
        <v>0</v>
      </c>
      <c r="AC27" s="101">
        <f t="shared" si="3"/>
        <v>0</v>
      </c>
      <c r="AD27" s="173">
        <f t="shared" ref="AD27:AF27" si="5">ROUND(AD25,-3)/1000</f>
        <v>0</v>
      </c>
      <c r="AE27" s="75">
        <f t="shared" si="3"/>
        <v>0</v>
      </c>
      <c r="AF27" s="78">
        <f t="shared" si="5"/>
        <v>0</v>
      </c>
    </row>
    <row r="28" spans="1:32" ht="5.25" customHeight="1" thickTop="1" x14ac:dyDescent="0.15"/>
  </sheetData>
  <mergeCells count="21">
    <mergeCell ref="S3:T3"/>
    <mergeCell ref="A27:C27"/>
    <mergeCell ref="D3:D4"/>
    <mergeCell ref="G3:G4"/>
    <mergeCell ref="C3:C4"/>
    <mergeCell ref="B3:B4"/>
    <mergeCell ref="A3:A4"/>
    <mergeCell ref="A25:C25"/>
    <mergeCell ref="E3:E4"/>
    <mergeCell ref="F3:F4"/>
    <mergeCell ref="I3:J3"/>
    <mergeCell ref="K3:L3"/>
    <mergeCell ref="M3:N3"/>
    <mergeCell ref="O3:P3"/>
    <mergeCell ref="Q3:R3"/>
    <mergeCell ref="U3:V3"/>
    <mergeCell ref="AE3:AF3"/>
    <mergeCell ref="AC3:AD3"/>
    <mergeCell ref="AA3:AB3"/>
    <mergeCell ref="Y3:Z3"/>
    <mergeCell ref="W3:X3"/>
  </mergeCells>
  <phoneticPr fontId="1"/>
  <pageMargins left="0.39370078740157483" right="0.39370078740157483" top="0.39370078740157483" bottom="0.39370078740157483" header="0.31496062992125984" footer="0.31496062992125984"/>
  <pageSetup paperSize="8" scale="57" fitToHeight="0" orientation="landscape" horizontalDpi="0" verticalDpi="0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W29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defaultRowHeight="13.5" x14ac:dyDescent="0.15"/>
  <cols>
    <col min="1" max="1" width="4" style="117" customWidth="1"/>
    <col min="2" max="2" width="9.375" style="117" customWidth="1"/>
    <col min="3" max="3" width="24" style="117" customWidth="1"/>
    <col min="4" max="4" width="9" style="117"/>
    <col min="5" max="5" width="9.375" style="117" customWidth="1"/>
    <col min="6" max="6" width="16.625" style="117" customWidth="1"/>
    <col min="7" max="9" width="10.875" style="117" customWidth="1"/>
    <col min="10" max="10" width="6.875" style="117" customWidth="1"/>
    <col min="11" max="11" width="7.625" style="117" customWidth="1"/>
    <col min="12" max="12" width="9" style="117"/>
    <col min="13" max="13" width="12.875" style="117" bestFit="1" customWidth="1"/>
    <col min="14" max="14" width="11" style="117" customWidth="1"/>
    <col min="15" max="15" width="12.875" style="117" bestFit="1" customWidth="1"/>
    <col min="16" max="16" width="9" style="117"/>
    <col min="17" max="17" width="16.5" style="117" customWidth="1"/>
    <col min="18" max="20" width="11.375" style="117" customWidth="1"/>
    <col min="21" max="21" width="5.625" style="117" customWidth="1"/>
    <col min="22" max="22" width="3.75" style="117" customWidth="1"/>
    <col min="23" max="23" width="10.75" style="117" customWidth="1"/>
    <col min="24" max="16384" width="9" style="117"/>
  </cols>
  <sheetData>
    <row r="1" spans="1:23" s="108" customFormat="1" ht="18.75" x14ac:dyDescent="0.2">
      <c r="A1" s="159" t="s">
        <v>74</v>
      </c>
      <c r="B1" s="159"/>
    </row>
    <row r="2" spans="1:23" s="108" customFormat="1" ht="17.25" x14ac:dyDescent="0.2">
      <c r="A2" s="107"/>
      <c r="B2" s="107"/>
      <c r="D2" s="109" t="s">
        <v>75</v>
      </c>
      <c r="U2" s="127" t="s">
        <v>97</v>
      </c>
      <c r="V2" s="364">
        <v>43313</v>
      </c>
      <c r="W2" s="364"/>
    </row>
    <row r="3" spans="1:23" s="108" customFormat="1" ht="6" customHeight="1" x14ac:dyDescent="0.15"/>
    <row r="4" spans="1:23" s="108" customFormat="1" ht="19.5" customHeight="1" x14ac:dyDescent="0.15">
      <c r="A4" s="365" t="s">
        <v>76</v>
      </c>
      <c r="B4" s="239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  <c r="P4" s="367" t="s">
        <v>98</v>
      </c>
      <c r="Q4" s="367"/>
      <c r="R4" s="367"/>
      <c r="S4" s="367"/>
      <c r="T4" s="367"/>
      <c r="U4" s="367"/>
      <c r="V4" s="367"/>
      <c r="W4" s="368"/>
    </row>
    <row r="5" spans="1:23" s="114" customFormat="1" ht="19.5" customHeight="1" x14ac:dyDescent="0.15">
      <c r="A5" s="366"/>
      <c r="B5" s="110" t="s">
        <v>106</v>
      </c>
      <c r="C5" s="110" t="s">
        <v>113</v>
      </c>
      <c r="D5" s="110" t="s">
        <v>115</v>
      </c>
      <c r="E5" s="110" t="s">
        <v>78</v>
      </c>
      <c r="F5" s="110" t="s">
        <v>114</v>
      </c>
      <c r="G5" s="110" t="s">
        <v>79</v>
      </c>
      <c r="H5" s="110" t="s">
        <v>80</v>
      </c>
      <c r="I5" s="110" t="s">
        <v>81</v>
      </c>
      <c r="J5" s="205" t="s">
        <v>82</v>
      </c>
      <c r="K5" s="110" t="s">
        <v>84</v>
      </c>
      <c r="L5" s="110" t="s">
        <v>77</v>
      </c>
      <c r="M5" s="110" t="s">
        <v>83</v>
      </c>
      <c r="N5" s="236" t="s">
        <v>86</v>
      </c>
      <c r="O5" s="238" t="s">
        <v>85</v>
      </c>
      <c r="P5" s="206" t="s">
        <v>87</v>
      </c>
      <c r="Q5" s="111" t="s">
        <v>88</v>
      </c>
      <c r="R5" s="111" t="s">
        <v>89</v>
      </c>
      <c r="S5" s="111" t="s">
        <v>90</v>
      </c>
      <c r="T5" s="112" t="s">
        <v>91</v>
      </c>
      <c r="U5" s="369" t="s">
        <v>92</v>
      </c>
      <c r="V5" s="370"/>
      <c r="W5" s="113" t="s">
        <v>86</v>
      </c>
    </row>
    <row r="6" spans="1:23" ht="18" customHeight="1" x14ac:dyDescent="0.15">
      <c r="A6" s="115">
        <v>1</v>
      </c>
      <c r="B6" s="241" t="str">
        <f>IF(ISBLANK(長期借入情報!B5),"",長期借入情報!B5)</f>
        <v/>
      </c>
      <c r="C6" s="242" t="str">
        <f>IF(ISBLANK(長期借入情報!C5),"",長期借入情報!C5)</f>
        <v/>
      </c>
      <c r="D6" s="242" t="str">
        <f>IF(ISBLANK(長期借入情報!D5),"",長期借入情報!D5)</f>
        <v/>
      </c>
      <c r="E6" s="242" t="str">
        <f>IF(ISBLANK(長期借入情報!E5),"",長期借入情報!E5)</f>
        <v/>
      </c>
      <c r="F6" s="242" t="str">
        <f>IF(ISBLANK(長期借入情報!F5),"",長期借入情報!F5)</f>
        <v/>
      </c>
      <c r="G6" s="240" t="str">
        <f>IF(ISBLANK(長期借入情報!G5),"",長期借入情報!G5)</f>
        <v/>
      </c>
      <c r="H6" s="243" t="str">
        <f>IF(ISBLANK(長期借入情報!K5),"",長期借入情報!K5)</f>
        <v/>
      </c>
      <c r="I6" s="243" t="str">
        <f>IF(ISBLANK(長期借入情報!L5),"",長期借入情報!L5)</f>
        <v/>
      </c>
      <c r="J6" s="245" t="str">
        <f>IF(ISBLANK(長期借入情報!M5),"",長期借入情報!M5 &amp; "回")</f>
        <v/>
      </c>
      <c r="K6" s="244" t="str">
        <f>IF(ISBLANK(長期借入情報!N5),"",長期借入情報!N5)</f>
        <v/>
      </c>
      <c r="L6" s="245" t="str">
        <f>IF(ISBLANK(長期借入情報!O5),"",長期借入情報!O5)</f>
        <v/>
      </c>
      <c r="M6" s="246" t="str">
        <f>IF(ISBLANK(長期借入情報!H5),"",長期借入情報!H5)</f>
        <v/>
      </c>
      <c r="N6" s="246" t="str">
        <f>IF(ISBLANK(長期借入情報!J5),"",長期借入情報!J5)</f>
        <v/>
      </c>
      <c r="O6" s="144"/>
      <c r="P6" s="199" t="s">
        <v>93</v>
      </c>
      <c r="Q6" s="116"/>
      <c r="R6" s="143"/>
      <c r="S6" s="145">
        <f t="shared" ref="S6:S25" si="0">IF(P6="完済",-O6,IF(R6&gt;0,R6-O6,0))</f>
        <v>0</v>
      </c>
      <c r="T6" s="146">
        <f t="shared" ref="T6:T25" si="1">IF(P6="継続",O6,IF(P6="完済",0,R6))</f>
        <v>0</v>
      </c>
      <c r="U6" s="141"/>
      <c r="V6" s="142" t="str">
        <f>IF(ISBLANK(U6)=FALSE,"回","")</f>
        <v/>
      </c>
      <c r="W6" s="147" t="str">
        <f t="shared" ref="W6:W25" si="2">IF(P6="継続",N6,IF(AND(R6&gt;0,U6&gt;0),R6/U6,0))</f>
        <v/>
      </c>
    </row>
    <row r="7" spans="1:23" ht="18" customHeight="1" x14ac:dyDescent="0.15">
      <c r="A7" s="118">
        <v>2</v>
      </c>
      <c r="B7" s="247" t="str">
        <f>IF(ISBLANK(長期借入情報!B6),"",長期借入情報!B6)</f>
        <v/>
      </c>
      <c r="C7" s="248" t="str">
        <f>IF(ISBLANK(長期借入情報!C6),"",長期借入情報!C6)</f>
        <v/>
      </c>
      <c r="D7" s="248" t="str">
        <f>IF(ISBLANK(長期借入情報!D6),"",長期借入情報!D6)</f>
        <v/>
      </c>
      <c r="E7" s="248" t="str">
        <f>IF(ISBLANK(長期借入情報!E6),"",長期借入情報!E6)</f>
        <v/>
      </c>
      <c r="F7" s="248" t="str">
        <f>IF(ISBLANK(長期借入情報!F6),"",長期借入情報!F6)</f>
        <v/>
      </c>
      <c r="G7" s="249" t="str">
        <f>IF(ISBLANK(長期借入情報!G6),"",長期借入情報!G6)</f>
        <v/>
      </c>
      <c r="H7" s="250" t="str">
        <f>IF(ISBLANK(長期借入情報!K6),"",長期借入情報!K6)</f>
        <v/>
      </c>
      <c r="I7" s="250" t="str">
        <f>IF(ISBLANK(長期借入情報!L6),"",長期借入情報!L6)</f>
        <v/>
      </c>
      <c r="J7" s="252" t="str">
        <f>IF(ISBLANK(長期借入情報!M6),"",長期借入情報!M6 &amp; "回")</f>
        <v/>
      </c>
      <c r="K7" s="251" t="str">
        <f>IF(ISBLANK(長期借入情報!N6),"",長期借入情報!N6)</f>
        <v/>
      </c>
      <c r="L7" s="252" t="str">
        <f>IF(ISBLANK(長期借入情報!O6),"",長期借入情報!O6)</f>
        <v/>
      </c>
      <c r="M7" s="253" t="str">
        <f>IF(ISBLANK(長期借入情報!H6),"",長期借入情報!H6)</f>
        <v/>
      </c>
      <c r="N7" s="253" t="str">
        <f>IF(ISBLANK(長期借入情報!J6),"",長期借入情報!J6)</f>
        <v/>
      </c>
      <c r="O7" s="151"/>
      <c r="P7" s="200" t="s">
        <v>93</v>
      </c>
      <c r="Q7" s="119"/>
      <c r="R7" s="150"/>
      <c r="S7" s="145">
        <f t="shared" si="0"/>
        <v>0</v>
      </c>
      <c r="T7" s="146">
        <f t="shared" si="1"/>
        <v>0</v>
      </c>
      <c r="U7" s="148"/>
      <c r="V7" s="149" t="str">
        <f t="shared" ref="V7:V25" si="3">IF(ISBLANK(U7)=FALSE,"回","")</f>
        <v/>
      </c>
      <c r="W7" s="147" t="str">
        <f t="shared" si="2"/>
        <v/>
      </c>
    </row>
    <row r="8" spans="1:23" ht="18" customHeight="1" x14ac:dyDescent="0.15">
      <c r="A8" s="118">
        <v>3</v>
      </c>
      <c r="B8" s="247" t="str">
        <f>IF(ISBLANK(長期借入情報!B7),"",長期借入情報!B7)</f>
        <v/>
      </c>
      <c r="C8" s="248" t="str">
        <f>IF(ISBLANK(長期借入情報!C7),"",長期借入情報!C7)</f>
        <v/>
      </c>
      <c r="D8" s="248" t="str">
        <f>IF(ISBLANK(長期借入情報!D7),"",長期借入情報!D7)</f>
        <v/>
      </c>
      <c r="E8" s="248" t="str">
        <f>IF(ISBLANK(長期借入情報!E7),"",長期借入情報!E7)</f>
        <v/>
      </c>
      <c r="F8" s="248" t="str">
        <f>IF(ISBLANK(長期借入情報!F7),"",長期借入情報!F7)</f>
        <v/>
      </c>
      <c r="G8" s="249" t="str">
        <f>IF(ISBLANK(長期借入情報!G7),"",長期借入情報!G7)</f>
        <v/>
      </c>
      <c r="H8" s="250" t="str">
        <f>IF(ISBLANK(長期借入情報!K7),"",長期借入情報!K7)</f>
        <v/>
      </c>
      <c r="I8" s="250" t="str">
        <f>IF(ISBLANK(長期借入情報!L7),"",長期借入情報!L7)</f>
        <v/>
      </c>
      <c r="J8" s="252" t="str">
        <f>IF(ISBLANK(長期借入情報!M7),"",長期借入情報!M7 &amp; "回")</f>
        <v/>
      </c>
      <c r="K8" s="251" t="str">
        <f>IF(ISBLANK(長期借入情報!N7),"",長期借入情報!N7)</f>
        <v/>
      </c>
      <c r="L8" s="252" t="str">
        <f>IF(ISBLANK(長期借入情報!O7),"",長期借入情報!O7)</f>
        <v/>
      </c>
      <c r="M8" s="253" t="str">
        <f>IF(ISBLANK(長期借入情報!H7),"",長期借入情報!H7)</f>
        <v/>
      </c>
      <c r="N8" s="253" t="str">
        <f>IF(ISBLANK(長期借入情報!J7),"",長期借入情報!J7)</f>
        <v/>
      </c>
      <c r="O8" s="151"/>
      <c r="P8" s="200" t="s">
        <v>93</v>
      </c>
      <c r="Q8" s="119"/>
      <c r="R8" s="150"/>
      <c r="S8" s="145">
        <f t="shared" si="0"/>
        <v>0</v>
      </c>
      <c r="T8" s="146">
        <f t="shared" si="1"/>
        <v>0</v>
      </c>
      <c r="U8" s="148"/>
      <c r="V8" s="149" t="str">
        <f t="shared" si="3"/>
        <v/>
      </c>
      <c r="W8" s="147" t="str">
        <f t="shared" si="2"/>
        <v/>
      </c>
    </row>
    <row r="9" spans="1:23" ht="18" customHeight="1" x14ac:dyDescent="0.15">
      <c r="A9" s="118">
        <v>4</v>
      </c>
      <c r="B9" s="247" t="str">
        <f>IF(ISBLANK(長期借入情報!B8),"",長期借入情報!B8)</f>
        <v/>
      </c>
      <c r="C9" s="248" t="str">
        <f>IF(ISBLANK(長期借入情報!C8),"",長期借入情報!C8)</f>
        <v/>
      </c>
      <c r="D9" s="248" t="str">
        <f>IF(ISBLANK(長期借入情報!D8),"",長期借入情報!D8)</f>
        <v/>
      </c>
      <c r="E9" s="248" t="str">
        <f>IF(ISBLANK(長期借入情報!E8),"",長期借入情報!E8)</f>
        <v/>
      </c>
      <c r="F9" s="248" t="str">
        <f>IF(ISBLANK(長期借入情報!F8),"",長期借入情報!F8)</f>
        <v/>
      </c>
      <c r="G9" s="249" t="str">
        <f>IF(ISBLANK(長期借入情報!G8),"",長期借入情報!G8)</f>
        <v/>
      </c>
      <c r="H9" s="250" t="str">
        <f>IF(ISBLANK(長期借入情報!K8),"",長期借入情報!K8)</f>
        <v/>
      </c>
      <c r="I9" s="250" t="str">
        <f>IF(ISBLANK(長期借入情報!L8),"",長期借入情報!L8)</f>
        <v/>
      </c>
      <c r="J9" s="252" t="str">
        <f>IF(ISBLANK(長期借入情報!M8),"",長期借入情報!M8 &amp; "回")</f>
        <v/>
      </c>
      <c r="K9" s="251" t="str">
        <f>IF(ISBLANK(長期借入情報!N8),"",長期借入情報!N8)</f>
        <v/>
      </c>
      <c r="L9" s="252" t="str">
        <f>IF(ISBLANK(長期借入情報!O8),"",長期借入情報!O8)</f>
        <v/>
      </c>
      <c r="M9" s="253" t="str">
        <f>IF(ISBLANK(長期借入情報!H8),"",長期借入情報!H8)</f>
        <v/>
      </c>
      <c r="N9" s="253" t="str">
        <f>IF(ISBLANK(長期借入情報!J8),"",長期借入情報!J8)</f>
        <v/>
      </c>
      <c r="O9" s="151"/>
      <c r="P9" s="200" t="s">
        <v>93</v>
      </c>
      <c r="Q9" s="119"/>
      <c r="R9" s="150"/>
      <c r="S9" s="145">
        <f t="shared" si="0"/>
        <v>0</v>
      </c>
      <c r="T9" s="146">
        <f t="shared" si="1"/>
        <v>0</v>
      </c>
      <c r="U9" s="148"/>
      <c r="V9" s="149" t="str">
        <f t="shared" si="3"/>
        <v/>
      </c>
      <c r="W9" s="147" t="str">
        <f t="shared" si="2"/>
        <v/>
      </c>
    </row>
    <row r="10" spans="1:23" ht="18" customHeight="1" x14ac:dyDescent="0.15">
      <c r="A10" s="118">
        <v>5</v>
      </c>
      <c r="B10" s="247" t="str">
        <f>IF(ISBLANK(長期借入情報!B9),"",長期借入情報!B9)</f>
        <v/>
      </c>
      <c r="C10" s="248" t="str">
        <f>IF(ISBLANK(長期借入情報!C9),"",長期借入情報!C9)</f>
        <v/>
      </c>
      <c r="D10" s="248" t="str">
        <f>IF(ISBLANK(長期借入情報!D9),"",長期借入情報!D9)</f>
        <v/>
      </c>
      <c r="E10" s="248" t="str">
        <f>IF(ISBLANK(長期借入情報!E9),"",長期借入情報!E9)</f>
        <v/>
      </c>
      <c r="F10" s="248" t="str">
        <f>IF(ISBLANK(長期借入情報!F9),"",長期借入情報!F9)</f>
        <v/>
      </c>
      <c r="G10" s="249" t="str">
        <f>IF(ISBLANK(長期借入情報!G9),"",長期借入情報!G9)</f>
        <v/>
      </c>
      <c r="H10" s="250" t="str">
        <f>IF(ISBLANK(長期借入情報!K9),"",長期借入情報!K9)</f>
        <v/>
      </c>
      <c r="I10" s="250" t="str">
        <f>IF(ISBLANK(長期借入情報!L9),"",長期借入情報!L9)</f>
        <v/>
      </c>
      <c r="J10" s="252" t="str">
        <f>IF(ISBLANK(長期借入情報!M9),"",長期借入情報!M9 &amp; "回")</f>
        <v/>
      </c>
      <c r="K10" s="251" t="str">
        <f>IF(ISBLANK(長期借入情報!N9),"",長期借入情報!N9)</f>
        <v/>
      </c>
      <c r="L10" s="252" t="str">
        <f>IF(ISBLANK(長期借入情報!O9),"",長期借入情報!O9)</f>
        <v/>
      </c>
      <c r="M10" s="253" t="str">
        <f>IF(ISBLANK(長期借入情報!H9),"",長期借入情報!H9)</f>
        <v/>
      </c>
      <c r="N10" s="253" t="str">
        <f>IF(ISBLANK(長期借入情報!J9),"",長期借入情報!J9)</f>
        <v/>
      </c>
      <c r="O10" s="151"/>
      <c r="P10" s="200" t="s">
        <v>93</v>
      </c>
      <c r="Q10" s="119"/>
      <c r="R10" s="150"/>
      <c r="S10" s="145">
        <f t="shared" si="0"/>
        <v>0</v>
      </c>
      <c r="T10" s="146">
        <f t="shared" si="1"/>
        <v>0</v>
      </c>
      <c r="U10" s="148"/>
      <c r="V10" s="149" t="str">
        <f t="shared" si="3"/>
        <v/>
      </c>
      <c r="W10" s="147" t="str">
        <f t="shared" si="2"/>
        <v/>
      </c>
    </row>
    <row r="11" spans="1:23" ht="18" customHeight="1" x14ac:dyDescent="0.15">
      <c r="A11" s="118">
        <v>6</v>
      </c>
      <c r="B11" s="247" t="str">
        <f>IF(ISBLANK(長期借入情報!B10),"",長期借入情報!B10)</f>
        <v/>
      </c>
      <c r="C11" s="248" t="str">
        <f>IF(ISBLANK(長期借入情報!C10),"",長期借入情報!C10)</f>
        <v/>
      </c>
      <c r="D11" s="248" t="str">
        <f>IF(ISBLANK(長期借入情報!D10),"",長期借入情報!D10)</f>
        <v/>
      </c>
      <c r="E11" s="248" t="str">
        <f>IF(ISBLANK(長期借入情報!E10),"",長期借入情報!E10)</f>
        <v/>
      </c>
      <c r="F11" s="248" t="str">
        <f>IF(ISBLANK(長期借入情報!F10),"",長期借入情報!F10)</f>
        <v/>
      </c>
      <c r="G11" s="249" t="str">
        <f>IF(ISBLANK(長期借入情報!G10),"",長期借入情報!G10)</f>
        <v/>
      </c>
      <c r="H11" s="250" t="str">
        <f>IF(ISBLANK(長期借入情報!K10),"",長期借入情報!K10)</f>
        <v/>
      </c>
      <c r="I11" s="250" t="str">
        <f>IF(ISBLANK(長期借入情報!L10),"",長期借入情報!L10)</f>
        <v/>
      </c>
      <c r="J11" s="252" t="str">
        <f>IF(ISBLANK(長期借入情報!M10),"",長期借入情報!M10 &amp; "回")</f>
        <v/>
      </c>
      <c r="K11" s="251" t="str">
        <f>IF(ISBLANK(長期借入情報!N10),"",長期借入情報!N10)</f>
        <v/>
      </c>
      <c r="L11" s="252" t="str">
        <f>IF(ISBLANK(長期借入情報!O10),"",長期借入情報!O10)</f>
        <v/>
      </c>
      <c r="M11" s="253" t="str">
        <f>IF(ISBLANK(長期借入情報!H10),"",長期借入情報!H10)</f>
        <v/>
      </c>
      <c r="N11" s="253" t="str">
        <f>IF(ISBLANK(長期借入情報!J10),"",長期借入情報!J10)</f>
        <v/>
      </c>
      <c r="O11" s="151"/>
      <c r="P11" s="200" t="s">
        <v>93</v>
      </c>
      <c r="Q11" s="119"/>
      <c r="R11" s="150"/>
      <c r="S11" s="145">
        <f t="shared" si="0"/>
        <v>0</v>
      </c>
      <c r="T11" s="146">
        <f t="shared" si="1"/>
        <v>0</v>
      </c>
      <c r="U11" s="148"/>
      <c r="V11" s="149" t="str">
        <f t="shared" si="3"/>
        <v/>
      </c>
      <c r="W11" s="147" t="str">
        <f t="shared" si="2"/>
        <v/>
      </c>
    </row>
    <row r="12" spans="1:23" ht="18" customHeight="1" x14ac:dyDescent="0.15">
      <c r="A12" s="118">
        <v>7</v>
      </c>
      <c r="B12" s="247" t="str">
        <f>IF(ISBLANK(長期借入情報!B11),"",長期借入情報!B11)</f>
        <v/>
      </c>
      <c r="C12" s="248" t="str">
        <f>IF(ISBLANK(長期借入情報!C11),"",長期借入情報!C11)</f>
        <v/>
      </c>
      <c r="D12" s="248" t="str">
        <f>IF(ISBLANK(長期借入情報!D11),"",長期借入情報!D11)</f>
        <v/>
      </c>
      <c r="E12" s="248" t="str">
        <f>IF(ISBLANK(長期借入情報!E11),"",長期借入情報!E11)</f>
        <v/>
      </c>
      <c r="F12" s="248" t="str">
        <f>IF(ISBLANK(長期借入情報!F11),"",長期借入情報!F11)</f>
        <v/>
      </c>
      <c r="G12" s="249" t="str">
        <f>IF(ISBLANK(長期借入情報!G11),"",長期借入情報!G11)</f>
        <v/>
      </c>
      <c r="H12" s="250" t="str">
        <f>IF(ISBLANK(長期借入情報!K11),"",長期借入情報!K11)</f>
        <v/>
      </c>
      <c r="I12" s="250" t="str">
        <f>IF(ISBLANK(長期借入情報!L11),"",長期借入情報!L11)</f>
        <v/>
      </c>
      <c r="J12" s="252" t="str">
        <f>IF(ISBLANK(長期借入情報!M11),"",長期借入情報!M11 &amp; "回")</f>
        <v/>
      </c>
      <c r="K12" s="251" t="str">
        <f>IF(ISBLANK(長期借入情報!N11),"",長期借入情報!N11)</f>
        <v/>
      </c>
      <c r="L12" s="252" t="str">
        <f>IF(ISBLANK(長期借入情報!O11),"",長期借入情報!O11)</f>
        <v/>
      </c>
      <c r="M12" s="253" t="str">
        <f>IF(ISBLANK(長期借入情報!H11),"",長期借入情報!H11)</f>
        <v/>
      </c>
      <c r="N12" s="253" t="str">
        <f>IF(ISBLANK(長期借入情報!J11),"",長期借入情報!J11)</f>
        <v/>
      </c>
      <c r="O12" s="151"/>
      <c r="P12" s="200" t="s">
        <v>93</v>
      </c>
      <c r="Q12" s="119"/>
      <c r="R12" s="150"/>
      <c r="S12" s="145">
        <f t="shared" si="0"/>
        <v>0</v>
      </c>
      <c r="T12" s="146">
        <f t="shared" si="1"/>
        <v>0</v>
      </c>
      <c r="U12" s="148"/>
      <c r="V12" s="149" t="str">
        <f t="shared" si="3"/>
        <v/>
      </c>
      <c r="W12" s="147" t="str">
        <f t="shared" si="2"/>
        <v/>
      </c>
    </row>
    <row r="13" spans="1:23" ht="18" customHeight="1" x14ac:dyDescent="0.15">
      <c r="A13" s="118">
        <v>8</v>
      </c>
      <c r="B13" s="247" t="str">
        <f>IF(ISBLANK(長期借入情報!B12),"",長期借入情報!B12)</f>
        <v/>
      </c>
      <c r="C13" s="248" t="str">
        <f>IF(ISBLANK(長期借入情報!C12),"",長期借入情報!C12)</f>
        <v/>
      </c>
      <c r="D13" s="248" t="str">
        <f>IF(ISBLANK(長期借入情報!D12),"",長期借入情報!D12)</f>
        <v/>
      </c>
      <c r="E13" s="248" t="str">
        <f>IF(ISBLANK(長期借入情報!E12),"",長期借入情報!E12)</f>
        <v/>
      </c>
      <c r="F13" s="248" t="str">
        <f>IF(ISBLANK(長期借入情報!F12),"",長期借入情報!F12)</f>
        <v/>
      </c>
      <c r="G13" s="249" t="str">
        <f>IF(ISBLANK(長期借入情報!G12),"",長期借入情報!G12)</f>
        <v/>
      </c>
      <c r="H13" s="250" t="str">
        <f>IF(ISBLANK(長期借入情報!K12),"",長期借入情報!K12)</f>
        <v/>
      </c>
      <c r="I13" s="250" t="str">
        <f>IF(ISBLANK(長期借入情報!L12),"",長期借入情報!L12)</f>
        <v/>
      </c>
      <c r="J13" s="252" t="str">
        <f>IF(ISBLANK(長期借入情報!M12),"",長期借入情報!M12 &amp; "回")</f>
        <v/>
      </c>
      <c r="K13" s="251" t="str">
        <f>IF(ISBLANK(長期借入情報!N12),"",長期借入情報!N12)</f>
        <v/>
      </c>
      <c r="L13" s="252" t="str">
        <f>IF(ISBLANK(長期借入情報!O12),"",長期借入情報!O12)</f>
        <v/>
      </c>
      <c r="M13" s="253" t="str">
        <f>IF(ISBLANK(長期借入情報!H12),"",長期借入情報!H12)</f>
        <v/>
      </c>
      <c r="N13" s="253" t="str">
        <f>IF(ISBLANK(長期借入情報!J12),"",長期借入情報!J12)</f>
        <v/>
      </c>
      <c r="O13" s="153"/>
      <c r="P13" s="200" t="s">
        <v>93</v>
      </c>
      <c r="Q13" s="119"/>
      <c r="R13" s="152"/>
      <c r="S13" s="145">
        <f t="shared" si="0"/>
        <v>0</v>
      </c>
      <c r="T13" s="146">
        <f t="shared" si="1"/>
        <v>0</v>
      </c>
      <c r="U13" s="148"/>
      <c r="V13" s="149" t="str">
        <f t="shared" si="3"/>
        <v/>
      </c>
      <c r="W13" s="147" t="str">
        <f t="shared" si="2"/>
        <v/>
      </c>
    </row>
    <row r="14" spans="1:23" ht="18" customHeight="1" x14ac:dyDescent="0.15">
      <c r="A14" s="118">
        <v>9</v>
      </c>
      <c r="B14" s="247" t="str">
        <f>IF(ISBLANK(長期借入情報!B13),"",長期借入情報!B13)</f>
        <v/>
      </c>
      <c r="C14" s="248" t="str">
        <f>IF(ISBLANK(長期借入情報!C13),"",長期借入情報!C13)</f>
        <v/>
      </c>
      <c r="D14" s="248" t="str">
        <f>IF(ISBLANK(長期借入情報!D13),"",長期借入情報!D13)</f>
        <v/>
      </c>
      <c r="E14" s="248" t="str">
        <f>IF(ISBLANK(長期借入情報!E13),"",長期借入情報!E13)</f>
        <v/>
      </c>
      <c r="F14" s="248" t="str">
        <f>IF(ISBLANK(長期借入情報!F13),"",長期借入情報!F13)</f>
        <v/>
      </c>
      <c r="G14" s="249" t="str">
        <f>IF(ISBLANK(長期借入情報!G13),"",長期借入情報!G13)</f>
        <v/>
      </c>
      <c r="H14" s="250" t="str">
        <f>IF(ISBLANK(長期借入情報!K13),"",長期借入情報!K13)</f>
        <v/>
      </c>
      <c r="I14" s="250" t="str">
        <f>IF(ISBLANK(長期借入情報!L13),"",長期借入情報!L13)</f>
        <v/>
      </c>
      <c r="J14" s="252" t="str">
        <f>IF(ISBLANK(長期借入情報!M13),"",長期借入情報!M13 &amp; "回")</f>
        <v/>
      </c>
      <c r="K14" s="251" t="str">
        <f>IF(ISBLANK(長期借入情報!N13),"",長期借入情報!N13)</f>
        <v/>
      </c>
      <c r="L14" s="252" t="str">
        <f>IF(ISBLANK(長期借入情報!O13),"",長期借入情報!O13)</f>
        <v/>
      </c>
      <c r="M14" s="253" t="str">
        <f>IF(ISBLANK(長期借入情報!H13),"",長期借入情報!H13)</f>
        <v/>
      </c>
      <c r="N14" s="253" t="str">
        <f>IF(ISBLANK(長期借入情報!J13),"",長期借入情報!J13)</f>
        <v/>
      </c>
      <c r="O14" s="153"/>
      <c r="P14" s="200" t="s">
        <v>93</v>
      </c>
      <c r="Q14" s="119"/>
      <c r="R14" s="152"/>
      <c r="S14" s="145">
        <f t="shared" si="0"/>
        <v>0</v>
      </c>
      <c r="T14" s="146">
        <f t="shared" si="1"/>
        <v>0</v>
      </c>
      <c r="U14" s="148"/>
      <c r="V14" s="149" t="str">
        <f t="shared" si="3"/>
        <v/>
      </c>
      <c r="W14" s="147" t="str">
        <f t="shared" si="2"/>
        <v/>
      </c>
    </row>
    <row r="15" spans="1:23" ht="18" customHeight="1" x14ac:dyDescent="0.15">
      <c r="A15" s="118">
        <v>10</v>
      </c>
      <c r="B15" s="247" t="str">
        <f>IF(ISBLANK(長期借入情報!B14),"",長期借入情報!B14)</f>
        <v/>
      </c>
      <c r="C15" s="248" t="str">
        <f>IF(ISBLANK(長期借入情報!C14),"",長期借入情報!C14)</f>
        <v/>
      </c>
      <c r="D15" s="248" t="str">
        <f>IF(ISBLANK(長期借入情報!D14),"",長期借入情報!D14)</f>
        <v/>
      </c>
      <c r="E15" s="248" t="str">
        <f>IF(ISBLANK(長期借入情報!E14),"",長期借入情報!E14)</f>
        <v/>
      </c>
      <c r="F15" s="248" t="str">
        <f>IF(ISBLANK(長期借入情報!F14),"",長期借入情報!F14)</f>
        <v/>
      </c>
      <c r="G15" s="249" t="str">
        <f>IF(ISBLANK(長期借入情報!G14),"",長期借入情報!G14)</f>
        <v/>
      </c>
      <c r="H15" s="250" t="str">
        <f>IF(ISBLANK(長期借入情報!K14),"",長期借入情報!K14)</f>
        <v/>
      </c>
      <c r="I15" s="250" t="str">
        <f>IF(ISBLANK(長期借入情報!L14),"",長期借入情報!L14)</f>
        <v/>
      </c>
      <c r="J15" s="252" t="str">
        <f>IF(ISBLANK(長期借入情報!M14),"",長期借入情報!M14 &amp; "回")</f>
        <v/>
      </c>
      <c r="K15" s="251" t="str">
        <f>IF(ISBLANK(長期借入情報!N14),"",長期借入情報!N14)</f>
        <v/>
      </c>
      <c r="L15" s="252" t="str">
        <f>IF(ISBLANK(長期借入情報!O14),"",長期借入情報!O14)</f>
        <v/>
      </c>
      <c r="M15" s="253" t="str">
        <f>IF(ISBLANK(長期借入情報!H14),"",長期借入情報!H14)</f>
        <v/>
      </c>
      <c r="N15" s="253" t="str">
        <f>IF(ISBLANK(長期借入情報!J14),"",長期借入情報!J14)</f>
        <v/>
      </c>
      <c r="O15" s="153"/>
      <c r="P15" s="200" t="s">
        <v>93</v>
      </c>
      <c r="Q15" s="119"/>
      <c r="R15" s="152"/>
      <c r="S15" s="145">
        <f t="shared" si="0"/>
        <v>0</v>
      </c>
      <c r="T15" s="146">
        <f t="shared" si="1"/>
        <v>0</v>
      </c>
      <c r="U15" s="148"/>
      <c r="V15" s="149" t="str">
        <f t="shared" si="3"/>
        <v/>
      </c>
      <c r="W15" s="147" t="str">
        <f t="shared" si="2"/>
        <v/>
      </c>
    </row>
    <row r="16" spans="1:23" ht="18" customHeight="1" x14ac:dyDescent="0.15">
      <c r="A16" s="118">
        <v>11</v>
      </c>
      <c r="B16" s="247" t="str">
        <f>IF(ISBLANK(長期借入情報!B15),"",長期借入情報!B15)</f>
        <v/>
      </c>
      <c r="C16" s="248" t="str">
        <f>IF(ISBLANK(長期借入情報!C15),"",長期借入情報!C15)</f>
        <v/>
      </c>
      <c r="D16" s="248" t="str">
        <f>IF(ISBLANK(長期借入情報!D15),"",長期借入情報!D15)</f>
        <v/>
      </c>
      <c r="E16" s="248" t="str">
        <f>IF(ISBLANK(長期借入情報!E15),"",長期借入情報!E15)</f>
        <v/>
      </c>
      <c r="F16" s="248" t="str">
        <f>IF(ISBLANK(長期借入情報!F15),"",長期借入情報!F15)</f>
        <v/>
      </c>
      <c r="G16" s="249" t="str">
        <f>IF(ISBLANK(長期借入情報!G15),"",長期借入情報!G15)</f>
        <v/>
      </c>
      <c r="H16" s="250" t="str">
        <f>IF(ISBLANK(長期借入情報!K15),"",長期借入情報!K15)</f>
        <v/>
      </c>
      <c r="I16" s="250" t="str">
        <f>IF(ISBLANK(長期借入情報!L15),"",長期借入情報!L15)</f>
        <v/>
      </c>
      <c r="J16" s="252" t="str">
        <f>IF(ISBLANK(長期借入情報!M15),"",長期借入情報!M15 &amp; "回")</f>
        <v/>
      </c>
      <c r="K16" s="251" t="str">
        <f>IF(ISBLANK(長期借入情報!N15),"",長期借入情報!N15)</f>
        <v/>
      </c>
      <c r="L16" s="252" t="str">
        <f>IF(ISBLANK(長期借入情報!O15),"",長期借入情報!O15)</f>
        <v/>
      </c>
      <c r="M16" s="253" t="str">
        <f>IF(ISBLANK(長期借入情報!H15),"",長期借入情報!H15)</f>
        <v/>
      </c>
      <c r="N16" s="253" t="str">
        <f>IF(ISBLANK(長期借入情報!J15),"",長期借入情報!J15)</f>
        <v/>
      </c>
      <c r="O16" s="153"/>
      <c r="P16" s="200" t="s">
        <v>93</v>
      </c>
      <c r="Q16" s="119"/>
      <c r="R16" s="152"/>
      <c r="S16" s="145">
        <f t="shared" si="0"/>
        <v>0</v>
      </c>
      <c r="T16" s="146">
        <f t="shared" si="1"/>
        <v>0</v>
      </c>
      <c r="U16" s="148"/>
      <c r="V16" s="149" t="str">
        <f t="shared" si="3"/>
        <v/>
      </c>
      <c r="W16" s="147" t="str">
        <f t="shared" si="2"/>
        <v/>
      </c>
    </row>
    <row r="17" spans="1:23" ht="18" customHeight="1" x14ac:dyDescent="0.15">
      <c r="A17" s="118">
        <v>12</v>
      </c>
      <c r="B17" s="247" t="str">
        <f>IF(ISBLANK(長期借入情報!B16),"",長期借入情報!B16)</f>
        <v/>
      </c>
      <c r="C17" s="248" t="str">
        <f>IF(ISBLANK(長期借入情報!C16),"",長期借入情報!C16)</f>
        <v/>
      </c>
      <c r="D17" s="248" t="str">
        <f>IF(ISBLANK(長期借入情報!D16),"",長期借入情報!D16)</f>
        <v/>
      </c>
      <c r="E17" s="248" t="str">
        <f>IF(ISBLANK(長期借入情報!E16),"",長期借入情報!E16)</f>
        <v/>
      </c>
      <c r="F17" s="248" t="str">
        <f>IF(ISBLANK(長期借入情報!F16),"",長期借入情報!F16)</f>
        <v/>
      </c>
      <c r="G17" s="249" t="str">
        <f>IF(ISBLANK(長期借入情報!G16),"",長期借入情報!G16)</f>
        <v/>
      </c>
      <c r="H17" s="250" t="str">
        <f>IF(ISBLANK(長期借入情報!K16),"",長期借入情報!K16)</f>
        <v/>
      </c>
      <c r="I17" s="250" t="str">
        <f>IF(ISBLANK(長期借入情報!L16),"",長期借入情報!L16)</f>
        <v/>
      </c>
      <c r="J17" s="252" t="str">
        <f>IF(ISBLANK(長期借入情報!M16),"",長期借入情報!M16 &amp; "回")</f>
        <v/>
      </c>
      <c r="K17" s="251" t="str">
        <f>IF(ISBLANK(長期借入情報!N16),"",長期借入情報!N16)</f>
        <v/>
      </c>
      <c r="L17" s="252" t="str">
        <f>IF(ISBLANK(長期借入情報!O16),"",長期借入情報!O16)</f>
        <v/>
      </c>
      <c r="M17" s="253" t="str">
        <f>IF(ISBLANK(長期借入情報!H16),"",長期借入情報!H16)</f>
        <v/>
      </c>
      <c r="N17" s="253" t="str">
        <f>IF(ISBLANK(長期借入情報!J16),"",長期借入情報!J16)</f>
        <v/>
      </c>
      <c r="O17" s="153"/>
      <c r="P17" s="200" t="s">
        <v>93</v>
      </c>
      <c r="Q17" s="119"/>
      <c r="R17" s="152"/>
      <c r="S17" s="145">
        <f t="shared" si="0"/>
        <v>0</v>
      </c>
      <c r="T17" s="146">
        <f t="shared" si="1"/>
        <v>0</v>
      </c>
      <c r="U17" s="148"/>
      <c r="V17" s="149" t="str">
        <f t="shared" si="3"/>
        <v/>
      </c>
      <c r="W17" s="147" t="str">
        <f t="shared" si="2"/>
        <v/>
      </c>
    </row>
    <row r="18" spans="1:23" ht="18" customHeight="1" x14ac:dyDescent="0.15">
      <c r="A18" s="118">
        <v>13</v>
      </c>
      <c r="B18" s="247" t="str">
        <f>IF(ISBLANK(長期借入情報!B17),"",長期借入情報!B17)</f>
        <v/>
      </c>
      <c r="C18" s="248" t="str">
        <f>IF(ISBLANK(長期借入情報!C17),"",長期借入情報!C17)</f>
        <v/>
      </c>
      <c r="D18" s="248" t="str">
        <f>IF(ISBLANK(長期借入情報!D17),"",長期借入情報!D17)</f>
        <v/>
      </c>
      <c r="E18" s="248" t="str">
        <f>IF(ISBLANK(長期借入情報!E17),"",長期借入情報!E17)</f>
        <v/>
      </c>
      <c r="F18" s="248" t="str">
        <f>IF(ISBLANK(長期借入情報!F17),"",長期借入情報!F17)</f>
        <v/>
      </c>
      <c r="G18" s="249" t="str">
        <f>IF(ISBLANK(長期借入情報!G17),"",長期借入情報!G17)</f>
        <v/>
      </c>
      <c r="H18" s="250" t="str">
        <f>IF(ISBLANK(長期借入情報!K17),"",長期借入情報!K17)</f>
        <v/>
      </c>
      <c r="I18" s="250" t="str">
        <f>IF(ISBLANK(長期借入情報!L17),"",長期借入情報!L17)</f>
        <v/>
      </c>
      <c r="J18" s="252" t="str">
        <f>IF(ISBLANK(長期借入情報!M17),"",長期借入情報!M17 &amp; "回")</f>
        <v/>
      </c>
      <c r="K18" s="251" t="str">
        <f>IF(ISBLANK(長期借入情報!N17),"",長期借入情報!N17)</f>
        <v/>
      </c>
      <c r="L18" s="252" t="str">
        <f>IF(ISBLANK(長期借入情報!O17),"",長期借入情報!O17)</f>
        <v/>
      </c>
      <c r="M18" s="253" t="str">
        <f>IF(ISBLANK(長期借入情報!H17),"",長期借入情報!H17)</f>
        <v/>
      </c>
      <c r="N18" s="253" t="str">
        <f>IF(ISBLANK(長期借入情報!J17),"",長期借入情報!J17)</f>
        <v/>
      </c>
      <c r="O18" s="153"/>
      <c r="P18" s="200" t="s">
        <v>93</v>
      </c>
      <c r="Q18" s="119"/>
      <c r="R18" s="152"/>
      <c r="S18" s="145">
        <f t="shared" si="0"/>
        <v>0</v>
      </c>
      <c r="T18" s="146">
        <f t="shared" si="1"/>
        <v>0</v>
      </c>
      <c r="U18" s="148"/>
      <c r="V18" s="149" t="str">
        <f t="shared" si="3"/>
        <v/>
      </c>
      <c r="W18" s="147" t="str">
        <f t="shared" si="2"/>
        <v/>
      </c>
    </row>
    <row r="19" spans="1:23" ht="18" customHeight="1" x14ac:dyDescent="0.15">
      <c r="A19" s="118">
        <v>14</v>
      </c>
      <c r="B19" s="247" t="str">
        <f>IF(ISBLANK(長期借入情報!B18),"",長期借入情報!B18)</f>
        <v/>
      </c>
      <c r="C19" s="248" t="str">
        <f>IF(ISBLANK(長期借入情報!C18),"",長期借入情報!C18)</f>
        <v/>
      </c>
      <c r="D19" s="248" t="str">
        <f>IF(ISBLANK(長期借入情報!D18),"",長期借入情報!D18)</f>
        <v/>
      </c>
      <c r="E19" s="248" t="str">
        <f>IF(ISBLANK(長期借入情報!E18),"",長期借入情報!E18)</f>
        <v/>
      </c>
      <c r="F19" s="248" t="str">
        <f>IF(ISBLANK(長期借入情報!F18),"",長期借入情報!F18)</f>
        <v/>
      </c>
      <c r="G19" s="249" t="str">
        <f>IF(ISBLANK(長期借入情報!G18),"",長期借入情報!G18)</f>
        <v/>
      </c>
      <c r="H19" s="250" t="str">
        <f>IF(ISBLANK(長期借入情報!K18),"",長期借入情報!K18)</f>
        <v/>
      </c>
      <c r="I19" s="250" t="str">
        <f>IF(ISBLANK(長期借入情報!L18),"",長期借入情報!L18)</f>
        <v/>
      </c>
      <c r="J19" s="252" t="str">
        <f>IF(ISBLANK(長期借入情報!M18),"",長期借入情報!M18 &amp; "回")</f>
        <v/>
      </c>
      <c r="K19" s="251" t="str">
        <f>IF(ISBLANK(長期借入情報!N18),"",長期借入情報!N18)</f>
        <v/>
      </c>
      <c r="L19" s="252" t="str">
        <f>IF(ISBLANK(長期借入情報!O18),"",長期借入情報!O18)</f>
        <v/>
      </c>
      <c r="M19" s="253" t="str">
        <f>IF(ISBLANK(長期借入情報!H18),"",長期借入情報!H18)</f>
        <v/>
      </c>
      <c r="N19" s="253" t="str">
        <f>IF(ISBLANK(長期借入情報!J18),"",長期借入情報!J18)</f>
        <v/>
      </c>
      <c r="O19" s="153"/>
      <c r="P19" s="200" t="s">
        <v>93</v>
      </c>
      <c r="Q19" s="119"/>
      <c r="R19" s="152"/>
      <c r="S19" s="145">
        <f t="shared" si="0"/>
        <v>0</v>
      </c>
      <c r="T19" s="146">
        <f t="shared" si="1"/>
        <v>0</v>
      </c>
      <c r="U19" s="148"/>
      <c r="V19" s="149" t="str">
        <f t="shared" si="3"/>
        <v/>
      </c>
      <c r="W19" s="147" t="str">
        <f t="shared" si="2"/>
        <v/>
      </c>
    </row>
    <row r="20" spans="1:23" ht="18" customHeight="1" x14ac:dyDescent="0.15">
      <c r="A20" s="118">
        <v>15</v>
      </c>
      <c r="B20" s="247" t="str">
        <f>IF(ISBLANK(長期借入情報!B19),"",長期借入情報!B19)</f>
        <v/>
      </c>
      <c r="C20" s="248" t="str">
        <f>IF(ISBLANK(長期借入情報!C19),"",長期借入情報!C19)</f>
        <v/>
      </c>
      <c r="D20" s="248" t="str">
        <f>IF(ISBLANK(長期借入情報!D19),"",長期借入情報!D19)</f>
        <v/>
      </c>
      <c r="E20" s="248" t="str">
        <f>IF(ISBLANK(長期借入情報!E19),"",長期借入情報!E19)</f>
        <v/>
      </c>
      <c r="F20" s="248" t="str">
        <f>IF(ISBLANK(長期借入情報!F19),"",長期借入情報!F19)</f>
        <v/>
      </c>
      <c r="G20" s="249" t="str">
        <f>IF(ISBLANK(長期借入情報!G19),"",長期借入情報!G19)</f>
        <v/>
      </c>
      <c r="H20" s="250" t="str">
        <f>IF(ISBLANK(長期借入情報!K19),"",長期借入情報!K19)</f>
        <v/>
      </c>
      <c r="I20" s="250" t="str">
        <f>IF(ISBLANK(長期借入情報!L19),"",長期借入情報!L19)</f>
        <v/>
      </c>
      <c r="J20" s="252" t="str">
        <f>IF(ISBLANK(長期借入情報!M19),"",長期借入情報!M19 &amp; "回")</f>
        <v/>
      </c>
      <c r="K20" s="251" t="str">
        <f>IF(ISBLANK(長期借入情報!N19),"",長期借入情報!N19)</f>
        <v/>
      </c>
      <c r="L20" s="252" t="str">
        <f>IF(ISBLANK(長期借入情報!O19),"",長期借入情報!O19)</f>
        <v/>
      </c>
      <c r="M20" s="253" t="str">
        <f>IF(ISBLANK(長期借入情報!H19),"",長期借入情報!H19)</f>
        <v/>
      </c>
      <c r="N20" s="253" t="str">
        <f>IF(ISBLANK(長期借入情報!J19),"",長期借入情報!J19)</f>
        <v/>
      </c>
      <c r="O20" s="153"/>
      <c r="P20" s="200" t="s">
        <v>93</v>
      </c>
      <c r="Q20" s="119"/>
      <c r="R20" s="152"/>
      <c r="S20" s="145">
        <f t="shared" si="0"/>
        <v>0</v>
      </c>
      <c r="T20" s="146">
        <f t="shared" si="1"/>
        <v>0</v>
      </c>
      <c r="U20" s="148"/>
      <c r="V20" s="149" t="str">
        <f t="shared" si="3"/>
        <v/>
      </c>
      <c r="W20" s="147" t="str">
        <f t="shared" si="2"/>
        <v/>
      </c>
    </row>
    <row r="21" spans="1:23" ht="18" customHeight="1" x14ac:dyDescent="0.15">
      <c r="A21" s="118">
        <v>16</v>
      </c>
      <c r="B21" s="247" t="str">
        <f>IF(ISBLANK(長期借入情報!B20),"",長期借入情報!B20)</f>
        <v/>
      </c>
      <c r="C21" s="248" t="str">
        <f>IF(ISBLANK(長期借入情報!C20),"",長期借入情報!C20)</f>
        <v/>
      </c>
      <c r="D21" s="248" t="str">
        <f>IF(ISBLANK(長期借入情報!D20),"",長期借入情報!D20)</f>
        <v/>
      </c>
      <c r="E21" s="248" t="str">
        <f>IF(ISBLANK(長期借入情報!E20),"",長期借入情報!E20)</f>
        <v/>
      </c>
      <c r="F21" s="248" t="str">
        <f>IF(ISBLANK(長期借入情報!F20),"",長期借入情報!F20)</f>
        <v/>
      </c>
      <c r="G21" s="249" t="str">
        <f>IF(ISBLANK(長期借入情報!G20),"",長期借入情報!G20)</f>
        <v/>
      </c>
      <c r="H21" s="250" t="str">
        <f>IF(ISBLANK(長期借入情報!K20),"",長期借入情報!K20)</f>
        <v/>
      </c>
      <c r="I21" s="250" t="str">
        <f>IF(ISBLANK(長期借入情報!L20),"",長期借入情報!L20)</f>
        <v/>
      </c>
      <c r="J21" s="252" t="str">
        <f>IF(ISBLANK(長期借入情報!M20),"",長期借入情報!M20 &amp; "回")</f>
        <v/>
      </c>
      <c r="K21" s="251" t="str">
        <f>IF(ISBLANK(長期借入情報!N20),"",長期借入情報!N20)</f>
        <v/>
      </c>
      <c r="L21" s="252" t="str">
        <f>IF(ISBLANK(長期借入情報!O20),"",長期借入情報!O20)</f>
        <v/>
      </c>
      <c r="M21" s="253" t="str">
        <f>IF(ISBLANK(長期借入情報!H20),"",長期借入情報!H20)</f>
        <v/>
      </c>
      <c r="N21" s="253" t="str">
        <f>IF(ISBLANK(長期借入情報!J20),"",長期借入情報!J20)</f>
        <v/>
      </c>
      <c r="O21" s="153"/>
      <c r="P21" s="200" t="s">
        <v>93</v>
      </c>
      <c r="Q21" s="119"/>
      <c r="R21" s="152"/>
      <c r="S21" s="145">
        <f t="shared" si="0"/>
        <v>0</v>
      </c>
      <c r="T21" s="146">
        <f t="shared" si="1"/>
        <v>0</v>
      </c>
      <c r="U21" s="148"/>
      <c r="V21" s="149" t="str">
        <f t="shared" si="3"/>
        <v/>
      </c>
      <c r="W21" s="147" t="str">
        <f t="shared" si="2"/>
        <v/>
      </c>
    </row>
    <row r="22" spans="1:23" ht="18" customHeight="1" x14ac:dyDescent="0.15">
      <c r="A22" s="118">
        <v>17</v>
      </c>
      <c r="B22" s="247" t="str">
        <f>IF(ISBLANK(長期借入情報!B21),"",長期借入情報!B21)</f>
        <v/>
      </c>
      <c r="C22" s="248" t="str">
        <f>IF(ISBLANK(長期借入情報!C21),"",長期借入情報!C21)</f>
        <v/>
      </c>
      <c r="D22" s="248" t="str">
        <f>IF(ISBLANK(長期借入情報!D21),"",長期借入情報!D21)</f>
        <v/>
      </c>
      <c r="E22" s="248" t="str">
        <f>IF(ISBLANK(長期借入情報!E21),"",長期借入情報!E21)</f>
        <v/>
      </c>
      <c r="F22" s="248" t="str">
        <f>IF(ISBLANK(長期借入情報!F21),"",長期借入情報!F21)</f>
        <v/>
      </c>
      <c r="G22" s="249" t="str">
        <f>IF(ISBLANK(長期借入情報!G21),"",長期借入情報!G21)</f>
        <v/>
      </c>
      <c r="H22" s="250" t="str">
        <f>IF(ISBLANK(長期借入情報!K21),"",長期借入情報!K21)</f>
        <v/>
      </c>
      <c r="I22" s="250" t="str">
        <f>IF(ISBLANK(長期借入情報!L21),"",長期借入情報!L21)</f>
        <v/>
      </c>
      <c r="J22" s="252" t="str">
        <f>IF(ISBLANK(長期借入情報!M21),"",長期借入情報!M21 &amp; "回")</f>
        <v/>
      </c>
      <c r="K22" s="251" t="str">
        <f>IF(ISBLANK(長期借入情報!N21),"",長期借入情報!N21)</f>
        <v/>
      </c>
      <c r="L22" s="252" t="str">
        <f>IF(ISBLANK(長期借入情報!O21),"",長期借入情報!O21)</f>
        <v/>
      </c>
      <c r="M22" s="253" t="str">
        <f>IF(ISBLANK(長期借入情報!H21),"",長期借入情報!H21)</f>
        <v/>
      </c>
      <c r="N22" s="253" t="str">
        <f>IF(ISBLANK(長期借入情報!J21),"",長期借入情報!J21)</f>
        <v/>
      </c>
      <c r="O22" s="153"/>
      <c r="P22" s="200" t="s">
        <v>93</v>
      </c>
      <c r="Q22" s="119"/>
      <c r="R22" s="152"/>
      <c r="S22" s="145">
        <f t="shared" si="0"/>
        <v>0</v>
      </c>
      <c r="T22" s="146">
        <f t="shared" si="1"/>
        <v>0</v>
      </c>
      <c r="U22" s="148"/>
      <c r="V22" s="149" t="str">
        <f t="shared" si="3"/>
        <v/>
      </c>
      <c r="W22" s="147" t="str">
        <f t="shared" si="2"/>
        <v/>
      </c>
    </row>
    <row r="23" spans="1:23" ht="18" customHeight="1" x14ac:dyDescent="0.15">
      <c r="A23" s="118">
        <v>18</v>
      </c>
      <c r="B23" s="247" t="str">
        <f>IF(ISBLANK(長期借入情報!B22),"",長期借入情報!B22)</f>
        <v/>
      </c>
      <c r="C23" s="248" t="str">
        <f>IF(ISBLANK(長期借入情報!C22),"",長期借入情報!C22)</f>
        <v/>
      </c>
      <c r="D23" s="248" t="str">
        <f>IF(ISBLANK(長期借入情報!D22),"",長期借入情報!D22)</f>
        <v/>
      </c>
      <c r="E23" s="248" t="str">
        <f>IF(ISBLANK(長期借入情報!E22),"",長期借入情報!E22)</f>
        <v/>
      </c>
      <c r="F23" s="248" t="str">
        <f>IF(ISBLANK(長期借入情報!F22),"",長期借入情報!F22)</f>
        <v/>
      </c>
      <c r="G23" s="249" t="str">
        <f>IF(ISBLANK(長期借入情報!G22),"",長期借入情報!G22)</f>
        <v/>
      </c>
      <c r="H23" s="250" t="str">
        <f>IF(ISBLANK(長期借入情報!K22),"",長期借入情報!K22)</f>
        <v/>
      </c>
      <c r="I23" s="250" t="str">
        <f>IF(ISBLANK(長期借入情報!L22),"",長期借入情報!L22)</f>
        <v/>
      </c>
      <c r="J23" s="252" t="str">
        <f>IF(ISBLANK(長期借入情報!M22),"",長期借入情報!M22 &amp; "回")</f>
        <v/>
      </c>
      <c r="K23" s="251" t="str">
        <f>IF(ISBLANK(長期借入情報!N22),"",長期借入情報!N22)</f>
        <v/>
      </c>
      <c r="L23" s="252" t="str">
        <f>IF(ISBLANK(長期借入情報!O22),"",長期借入情報!O22)</f>
        <v/>
      </c>
      <c r="M23" s="253" t="str">
        <f>IF(ISBLANK(長期借入情報!H22),"",長期借入情報!H22)</f>
        <v/>
      </c>
      <c r="N23" s="253" t="str">
        <f>IF(ISBLANK(長期借入情報!J22),"",長期借入情報!J22)</f>
        <v/>
      </c>
      <c r="O23" s="153"/>
      <c r="P23" s="200" t="s">
        <v>93</v>
      </c>
      <c r="Q23" s="119"/>
      <c r="R23" s="152"/>
      <c r="S23" s="145">
        <f t="shared" si="0"/>
        <v>0</v>
      </c>
      <c r="T23" s="146">
        <f t="shared" si="1"/>
        <v>0</v>
      </c>
      <c r="U23" s="148"/>
      <c r="V23" s="149" t="str">
        <f t="shared" si="3"/>
        <v/>
      </c>
      <c r="W23" s="147" t="str">
        <f t="shared" si="2"/>
        <v/>
      </c>
    </row>
    <row r="24" spans="1:23" ht="18" customHeight="1" x14ac:dyDescent="0.15">
      <c r="A24" s="118">
        <v>19</v>
      </c>
      <c r="B24" s="247" t="str">
        <f>IF(ISBLANK(長期借入情報!B23),"",長期借入情報!B23)</f>
        <v/>
      </c>
      <c r="C24" s="248" t="str">
        <f>IF(ISBLANK(長期借入情報!C23),"",長期借入情報!C23)</f>
        <v/>
      </c>
      <c r="D24" s="248" t="str">
        <f>IF(ISBLANK(長期借入情報!D23),"",長期借入情報!D23)</f>
        <v/>
      </c>
      <c r="E24" s="248" t="str">
        <f>IF(ISBLANK(長期借入情報!E23),"",長期借入情報!E23)</f>
        <v/>
      </c>
      <c r="F24" s="248" t="str">
        <f>IF(ISBLANK(長期借入情報!F23),"",長期借入情報!F23)</f>
        <v/>
      </c>
      <c r="G24" s="249" t="str">
        <f>IF(ISBLANK(長期借入情報!G23),"",長期借入情報!G23)</f>
        <v/>
      </c>
      <c r="H24" s="250" t="str">
        <f>IF(ISBLANK(長期借入情報!K23),"",長期借入情報!K23)</f>
        <v/>
      </c>
      <c r="I24" s="250" t="str">
        <f>IF(ISBLANK(長期借入情報!L23),"",長期借入情報!L23)</f>
        <v/>
      </c>
      <c r="J24" s="252" t="str">
        <f>IF(ISBLANK(長期借入情報!M23),"",長期借入情報!M23 &amp; "回")</f>
        <v/>
      </c>
      <c r="K24" s="251" t="str">
        <f>IF(ISBLANK(長期借入情報!N23),"",長期借入情報!N23)</f>
        <v/>
      </c>
      <c r="L24" s="252" t="str">
        <f>IF(ISBLANK(長期借入情報!O23),"",長期借入情報!O23)</f>
        <v/>
      </c>
      <c r="M24" s="253" t="str">
        <f>IF(ISBLANK(長期借入情報!H23),"",長期借入情報!H23)</f>
        <v/>
      </c>
      <c r="N24" s="253" t="str">
        <f>IF(ISBLANK(長期借入情報!J23),"",長期借入情報!J23)</f>
        <v/>
      </c>
      <c r="O24" s="153"/>
      <c r="P24" s="200" t="s">
        <v>93</v>
      </c>
      <c r="Q24" s="119"/>
      <c r="R24" s="152"/>
      <c r="S24" s="145">
        <f t="shared" si="0"/>
        <v>0</v>
      </c>
      <c r="T24" s="146">
        <f t="shared" si="1"/>
        <v>0</v>
      </c>
      <c r="U24" s="148"/>
      <c r="V24" s="149" t="str">
        <f t="shared" si="3"/>
        <v/>
      </c>
      <c r="W24" s="147" t="str">
        <f t="shared" si="2"/>
        <v/>
      </c>
    </row>
    <row r="25" spans="1:23" ht="18" customHeight="1" x14ac:dyDescent="0.15">
      <c r="A25" s="120">
        <v>20</v>
      </c>
      <c r="B25" s="254" t="str">
        <f>IF(ISBLANK(長期借入情報!B24),"",長期借入情報!B24)</f>
        <v/>
      </c>
      <c r="C25" s="255" t="str">
        <f>IF(ISBLANK(長期借入情報!C24),"",長期借入情報!C24)</f>
        <v/>
      </c>
      <c r="D25" s="255" t="str">
        <f>IF(ISBLANK(長期借入情報!D24),"",長期借入情報!D24)</f>
        <v/>
      </c>
      <c r="E25" s="255" t="str">
        <f>IF(ISBLANK(長期借入情報!E24),"",長期借入情報!E24)</f>
        <v/>
      </c>
      <c r="F25" s="255" t="str">
        <f>IF(ISBLANK(長期借入情報!F24),"",長期借入情報!F24)</f>
        <v/>
      </c>
      <c r="G25" s="256" t="str">
        <f>IF(ISBLANK(長期借入情報!G24),"",長期借入情報!G24)</f>
        <v/>
      </c>
      <c r="H25" s="257" t="str">
        <f>IF(ISBLANK(長期借入情報!K24),"",長期借入情報!K24)</f>
        <v/>
      </c>
      <c r="I25" s="257" t="str">
        <f>IF(ISBLANK(長期借入情報!L24),"",長期借入情報!L24)</f>
        <v/>
      </c>
      <c r="J25" s="259" t="str">
        <f>IF(ISBLANK(長期借入情報!M24),"",長期借入情報!M24 &amp; "回")</f>
        <v/>
      </c>
      <c r="K25" s="258" t="str">
        <f>IF(ISBLANK(長期借入情報!N24),"",長期借入情報!N24)</f>
        <v/>
      </c>
      <c r="L25" s="259" t="str">
        <f>IF(ISBLANK(長期借入情報!O24),"",長期借入情報!O24)</f>
        <v/>
      </c>
      <c r="M25" s="260" t="str">
        <f>IF(ISBLANK(長期借入情報!H24),"",長期借入情報!H24)</f>
        <v/>
      </c>
      <c r="N25" s="260" t="str">
        <f>IF(ISBLANK(長期借入情報!J24),"",長期借入情報!J24)</f>
        <v/>
      </c>
      <c r="O25" s="157"/>
      <c r="P25" s="201" t="s">
        <v>93</v>
      </c>
      <c r="Q25" s="121"/>
      <c r="R25" s="156"/>
      <c r="S25" s="145">
        <f t="shared" si="0"/>
        <v>0</v>
      </c>
      <c r="T25" s="146">
        <f t="shared" si="1"/>
        <v>0</v>
      </c>
      <c r="U25" s="154"/>
      <c r="V25" s="155" t="str">
        <f t="shared" si="3"/>
        <v/>
      </c>
      <c r="W25" s="147" t="str">
        <f t="shared" si="2"/>
        <v/>
      </c>
    </row>
    <row r="26" spans="1:23" ht="25.5" customHeight="1" x14ac:dyDescent="0.15">
      <c r="A26" s="162"/>
      <c r="B26" s="202"/>
      <c r="C26" s="163"/>
      <c r="D26" s="163"/>
      <c r="E26" s="163"/>
      <c r="F26" s="163"/>
      <c r="G26" s="163"/>
      <c r="H26" s="202"/>
      <c r="I26" s="175" t="s">
        <v>94</v>
      </c>
      <c r="J26" s="261"/>
      <c r="K26" s="262"/>
      <c r="L26" s="264"/>
      <c r="M26" s="263">
        <f>SUM(M6:M25)</f>
        <v>0</v>
      </c>
      <c r="N26" s="237">
        <f>SUM(N6:N25)</f>
        <v>0</v>
      </c>
      <c r="O26" s="126">
        <f>SUM(O6:O25)</f>
        <v>0</v>
      </c>
      <c r="P26" s="123"/>
      <c r="Q26" s="125"/>
      <c r="R26" s="124">
        <f>SUM(R6:R25)</f>
        <v>0</v>
      </c>
      <c r="S26" s="124">
        <f>SUM(S6:S25)</f>
        <v>0</v>
      </c>
      <c r="T26" s="124">
        <f>SUM(T6:T25)</f>
        <v>0</v>
      </c>
      <c r="U26" s="122"/>
      <c r="V26" s="123"/>
      <c r="W26" s="126">
        <f>SUM(W6:W25)</f>
        <v>0</v>
      </c>
    </row>
    <row r="27" spans="1:23" x14ac:dyDescent="0.15"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</row>
    <row r="28" spans="1:23" ht="21" customHeight="1" x14ac:dyDescent="0.15"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371" t="s">
        <v>95</v>
      </c>
      <c r="U28" s="372"/>
      <c r="V28" s="373" t="s">
        <v>96</v>
      </c>
      <c r="W28" s="373"/>
    </row>
    <row r="29" spans="1:23" ht="21" customHeight="1" x14ac:dyDescent="0.15"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361">
        <f>O26-T26</f>
        <v>0</v>
      </c>
      <c r="U29" s="362"/>
      <c r="V29" s="363">
        <f>N26-W26</f>
        <v>0</v>
      </c>
      <c r="W29" s="363"/>
    </row>
  </sheetData>
  <mergeCells count="8">
    <mergeCell ref="T29:U29"/>
    <mergeCell ref="V29:W29"/>
    <mergeCell ref="V2:W2"/>
    <mergeCell ref="A4:A5"/>
    <mergeCell ref="P4:W4"/>
    <mergeCell ref="U5:V5"/>
    <mergeCell ref="T28:U28"/>
    <mergeCell ref="V28:W28"/>
  </mergeCells>
  <phoneticPr fontId="1"/>
  <dataValidations count="2">
    <dataValidation type="list" allowBlank="1" showInputMessage="1" showErrorMessage="1" sqref="Q6:Q25">
      <formula1>"当座貸越（プロパー）,当座貸越（保証協会付）,手形貸付（プロパー）, 手形貸付（保証協会付）,折り返し融資,増額,その他"</formula1>
    </dataValidation>
    <dataValidation type="list" allowBlank="1" showInputMessage="1" showErrorMessage="1" sqref="P6:P25">
      <formula1>"継続,完済,借換"</formula1>
    </dataValidation>
  </dataValidations>
  <pageMargins left="0.39370078740157483" right="0.19685039370078741" top="0.59055118110236215" bottom="0.39370078740157483" header="0.31496062992125984" footer="0.31496062992125984"/>
  <pageSetup paperSize="8" scale="78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使い方</vt:lpstr>
      <vt:lpstr>金融機関マスタ</vt:lpstr>
      <vt:lpstr>抵当権者情報</vt:lpstr>
      <vt:lpstr>長期借入情報</vt:lpstr>
      <vt:lpstr>短期借入情報</vt:lpstr>
      <vt:lpstr>借入金（長期）</vt:lpstr>
      <vt:lpstr>借入金（短期＆手形）</vt:lpstr>
      <vt:lpstr>借入金（リース）</vt:lpstr>
      <vt:lpstr>借換シミュレーション</vt:lpstr>
      <vt:lpstr>'借入金（リース）'!Print_Area</vt:lpstr>
      <vt:lpstr>'借入金（短期＆手形）'!Print_Area</vt:lpstr>
      <vt:lpstr>'借入金（長期）'!Print_Area</vt:lpstr>
      <vt:lpstr>短期借入情報!Print_Area</vt:lpstr>
      <vt:lpstr>長期借入情報!Print_Area</vt:lpstr>
      <vt:lpstr>'借入金（リース）'!Print_Titles</vt:lpstr>
      <vt:lpstr>'借入金（短期＆手形）'!Print_Titles</vt:lpstr>
      <vt:lpstr>'借入金（長期）'!Print_Titles</vt:lpstr>
      <vt:lpstr>短期借入情報!Print_Titles</vt:lpstr>
      <vt:lpstr>長期借入情報!Print_Titles</vt:lpstr>
      <vt:lpstr>t_t借換えシミュレーション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Keiei Partners Corp.</dc:creator>
  <cp:lastModifiedBy>佐藤順子</cp:lastModifiedBy>
  <cp:lastPrinted>2018-08-21T05:38:27Z</cp:lastPrinted>
  <dcterms:created xsi:type="dcterms:W3CDTF">2016-12-07T06:10:17Z</dcterms:created>
  <dcterms:modified xsi:type="dcterms:W3CDTF">2020-09-10T04:02:50Z</dcterms:modified>
</cp:coreProperties>
</file>